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activeTab="2"/>
  </bookViews>
  <sheets>
    <sheet name="下拨汇总表" sheetId="3" r:id="rId1"/>
    <sheet name="资金计划汇总表" sheetId="4" r:id="rId2"/>
    <sheet name="项目明细表" sheetId="2" r:id="rId3"/>
  </sheets>
  <definedNames>
    <definedName name="_xlnm._FilterDatabase" localSheetId="2" hidden="1">项目明细表!$A$1:$S$143</definedName>
    <definedName name="_xlnm.Print_Titles" localSheetId="2">项目明细表!$2:$7</definedName>
    <definedName name="_xlnm.Print_Titles" localSheetId="0">下拨汇总表!$2:$4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<sst xmlns="http://schemas.openxmlformats.org/spreadsheetml/2006/main" count="1626" uniqueCount="791">
  <si>
    <t>附件1</t>
  </si>
  <si>
    <t>隆回县2024年财政衔接推进乡村振兴补助资金（第一批）下拨汇总表</t>
  </si>
  <si>
    <t>序号</t>
  </si>
  <si>
    <t>单位名称</t>
  </si>
  <si>
    <t>隆委乡振组发[2024]2号</t>
  </si>
  <si>
    <t>实际下拨
合计</t>
  </si>
  <si>
    <t>生产和加工流通项目</t>
  </si>
  <si>
    <t>旅游产业</t>
  </si>
  <si>
    <t>农田水利</t>
  </si>
  <si>
    <t>贷款贴息</t>
  </si>
  <si>
    <t>外出务工交通补贴</t>
  </si>
  <si>
    <t>就业帮扶车间奖补及稳岗补贴</t>
  </si>
  <si>
    <t>村级保洁员工资</t>
  </si>
  <si>
    <t>农村道路建设</t>
  </si>
  <si>
    <t>产业路</t>
  </si>
  <si>
    <t>农村供水保障设施建设</t>
  </si>
  <si>
    <t>人居环境整治</t>
  </si>
  <si>
    <t>改厕</t>
  </si>
  <si>
    <t>易地搬迁后扶</t>
  </si>
  <si>
    <t>雨露计划</t>
  </si>
  <si>
    <t>扶持村级集体经济</t>
  </si>
  <si>
    <t>北山镇</t>
  </si>
  <si>
    <t>大水田乡</t>
  </si>
  <si>
    <t>高平镇</t>
  </si>
  <si>
    <t>荷田乡</t>
  </si>
  <si>
    <t>荷香桥镇</t>
  </si>
  <si>
    <t>横板桥镇</t>
  </si>
  <si>
    <t>虎形山乡</t>
  </si>
  <si>
    <t>花门街道</t>
  </si>
  <si>
    <t>金石桥镇</t>
  </si>
  <si>
    <t>六都寨镇</t>
  </si>
  <si>
    <t>罗洪镇</t>
  </si>
  <si>
    <t>麻塘山乡</t>
  </si>
  <si>
    <t>南岳庙镇</t>
  </si>
  <si>
    <t>七江镇</t>
  </si>
  <si>
    <t>三阁司镇</t>
  </si>
  <si>
    <t>山界乡</t>
  </si>
  <si>
    <t>司门前镇</t>
  </si>
  <si>
    <t>滩头镇</t>
  </si>
  <si>
    <t>桃花坪街道</t>
  </si>
  <si>
    <t>西洋江镇</t>
  </si>
  <si>
    <t>小沙江镇</t>
  </si>
  <si>
    <t>鸭田镇</t>
  </si>
  <si>
    <t>岩口镇</t>
  </si>
  <si>
    <t>羊古坳镇</t>
  </si>
  <si>
    <t>周旺镇</t>
  </si>
  <si>
    <t>县人社局</t>
  </si>
  <si>
    <t>县农业农村局</t>
  </si>
  <si>
    <t>县农经站</t>
  </si>
  <si>
    <t>县人居环境指挥部</t>
  </si>
  <si>
    <t>县乡村振兴局</t>
  </si>
  <si>
    <t>县委组织部</t>
  </si>
  <si>
    <t>合计</t>
  </si>
  <si>
    <t>资金来源</t>
  </si>
  <si>
    <t>中央</t>
  </si>
  <si>
    <t>上级指标文号</t>
  </si>
  <si>
    <t>湘财预〔2023〕323号</t>
  </si>
  <si>
    <t>本级指标文号</t>
  </si>
  <si>
    <t>隆农单〔2024〕23号</t>
  </si>
  <si>
    <t>摘要</t>
  </si>
  <si>
    <t>提前下达2024年中央财政衔接推进乡村振兴补助资金</t>
  </si>
  <si>
    <t>附件2</t>
  </si>
  <si>
    <t>隆回县2024年第一批财政衔接推进乡村振兴补助资金计划汇总表</t>
  </si>
  <si>
    <t>金额单位：万元</t>
  </si>
  <si>
    <t>项目个数</t>
  </si>
  <si>
    <t>个</t>
  </si>
  <si>
    <t>万元</t>
  </si>
  <si>
    <t>附件3</t>
  </si>
  <si>
    <t>隆回县2024年度第一批财政衔接推进乡村振兴补助资金项目明细表</t>
  </si>
  <si>
    <t>单位：万元</t>
  </si>
  <si>
    <t>项目类别</t>
  </si>
  <si>
    <t>乡</t>
  </si>
  <si>
    <t>村</t>
  </si>
  <si>
    <t>系统自定义名称</t>
  </si>
  <si>
    <t>项目名称</t>
  </si>
  <si>
    <t>建设性质</t>
  </si>
  <si>
    <t>时间进度</t>
  </si>
  <si>
    <t>责任单位</t>
  </si>
  <si>
    <t>建设内容及规模</t>
  </si>
  <si>
    <t>补助标准</t>
  </si>
  <si>
    <t>资金规模和筹资方式</t>
  </si>
  <si>
    <t>绩效目标</t>
  </si>
  <si>
    <t>项目类型</t>
  </si>
  <si>
    <t>二级项目类型</t>
  </si>
  <si>
    <t>项目子类型</t>
  </si>
  <si>
    <t>计划开工
时间</t>
  </si>
  <si>
    <t>计划完工
时间</t>
  </si>
  <si>
    <t>项目主管单位</t>
  </si>
  <si>
    <t>项目组织实施单位</t>
  </si>
  <si>
    <t>项目预算总投资</t>
  </si>
  <si>
    <t>本次安排衔接资金</t>
  </si>
  <si>
    <t>其他资金</t>
  </si>
  <si>
    <t>总计</t>
  </si>
  <si>
    <t>一、产业发展</t>
  </si>
  <si>
    <t>1.生产项目</t>
  </si>
  <si>
    <t>（1）.种植业基地</t>
  </si>
  <si>
    <t>产业发展项目</t>
  </si>
  <si>
    <t>生产项目</t>
  </si>
  <si>
    <t>种植业基地</t>
  </si>
  <si>
    <t>全县各乡镇</t>
  </si>
  <si>
    <t>全县各村</t>
  </si>
  <si>
    <t>隆回县_产业发展_生产项目_2024年省重点产业项目</t>
  </si>
  <si>
    <t>2024年省重点产业项目</t>
  </si>
  <si>
    <t>新建</t>
  </si>
  <si>
    <t>省重点企业培育扶持金银花、蔬菜、百合等“一特两辅”特色主导产业主体、扶持村级集体经济</t>
  </si>
  <si>
    <t>20-100万/项</t>
  </si>
  <si>
    <t>项目预计受益户2468户6350人，人均增收800元以上，培育扶持特色主导产业主体，全县特色主导产业产值增长15%</t>
  </si>
  <si>
    <t>隆回县_产业发展_生产项目_2024年县重点产业项目</t>
  </si>
  <si>
    <t>2024年县重点产业项目</t>
  </si>
  <si>
    <t>县重点企业培育扶持金银花、蔬菜、百合等“一特两辅”特色主导产业主体、扶持村级集体经济</t>
  </si>
  <si>
    <t>3-10万/项</t>
  </si>
  <si>
    <t>项目预计受益户2765户6428人，人均增收800元以上，培育扶持产业主体，全县特色产业产值增长15%</t>
  </si>
  <si>
    <t>隆回县_产业发展_生产项目_2024年支持新增监测户发展农业产业进行补助</t>
  </si>
  <si>
    <t>2024年支持新增监测户发展农业产业进行补助</t>
  </si>
  <si>
    <t>支持有产业发展能力和产业发展意愿的监测户发展产业，增加其生产经营性收入</t>
  </si>
  <si>
    <t>1500/人</t>
  </si>
  <si>
    <t>支持县内符合条件的监测户、乡镇集中安置易地搬迁户发展农业产业，帮扶670人以上，实现人均增加生产经营性收入1500元以上，增加奖补资金不超过1500元/人</t>
  </si>
  <si>
    <t>25个乡镇（街道）</t>
  </si>
  <si>
    <t>有示范经营主体的村</t>
  </si>
  <si>
    <t>隆回县_产业发展_生产项目_2024年县级示范社和示范家庭农场奖补</t>
  </si>
  <si>
    <t>2024年县级示范社和示范家庭农场奖补</t>
  </si>
  <si>
    <t>通过示范创建，支持50家示范社和示范场。奖补资金主要用于农业生产服务设施和基地建设；引导农产品质量与认证；进行技术推广、培训和信息服务</t>
  </si>
  <si>
    <t>2－3万元/个</t>
  </si>
  <si>
    <t xml:space="preserve"> 通过项目支持，帮助50家经营主体改善生产经营条件、基础设施建设、技术服务中的一些困难，推进标准化生产、专业化服务、产业化经营、不断提升经营主体能力水平</t>
  </si>
  <si>
    <t>相关村</t>
  </si>
  <si>
    <t>隆回县_产业发展_生产项目_2024年发展庭院经济奖补</t>
  </si>
  <si>
    <t>2024年发展庭院经济奖补</t>
  </si>
  <si>
    <t>对发展庭院小种植、小养殖、小加工、小农旅、小服务，当年发展庭院经济项目总投入达到2000元以上，有固定的种养、加工、经营和服务场所，可持续增产增收，且家庭环境干净整洁，家庭和睦，睦邻友好的户进行奖补</t>
  </si>
  <si>
    <t>300万元/项</t>
  </si>
  <si>
    <t>解决帮助脱贫（监测）户513户发展庭院经济，增加经营性收入</t>
  </si>
  <si>
    <t>种殖业基地</t>
  </si>
  <si>
    <t>湖桥里村</t>
  </si>
  <si>
    <t>隆回县-西洋江镇_产业发展_生产项目_2024年湖桥里村牛皮腊山和流溪冲冬桃种植</t>
  </si>
  <si>
    <t>2024年湖桥里村牛皮腊山和流溪冲冬桃种植</t>
  </si>
  <si>
    <t>西洋江镇人民政府</t>
  </si>
  <si>
    <t>牛皮腊山和流溪冲种植冬桃12.03亩、每亩120棵</t>
  </si>
  <si>
    <t>90元/颗</t>
  </si>
  <si>
    <t>通过种植冬桃树产业，带动脱贫户127户426人发展产业，让脱贫户增收，增加村级集体经济收入</t>
  </si>
  <si>
    <t>（2）.养殖业基地</t>
  </si>
  <si>
    <t>养殖业基地</t>
  </si>
  <si>
    <t>严胜村</t>
  </si>
  <si>
    <t>隆回县-罗洪镇_产业发展_生产项目_2024年严胜村犀牛栏养猪场后续维修改造建设项目</t>
  </si>
  <si>
    <t>2024年严胜村犀牛栏养猪场后续维修改造建设项目</t>
  </si>
  <si>
    <t>罗洪镇人民政府</t>
  </si>
  <si>
    <t>改建五格式污水分离池，围墙75#砂浆砌砖300平方，铺设自动料管线140m，新建10吨料塔2个</t>
  </si>
  <si>
    <t>20万元/处</t>
  </si>
  <si>
    <t>增加村级集体经济收入，解决脱贫（监测）户99户352人产业发展规模，改善生产条件，增产增收</t>
  </si>
  <si>
    <t>(3).休闲农业与乡村旅游</t>
  </si>
  <si>
    <t>产生产项目</t>
  </si>
  <si>
    <t>休闲农业与乡村旅游</t>
  </si>
  <si>
    <t>虎形山瑶族乡</t>
  </si>
  <si>
    <t>白水洞村</t>
  </si>
  <si>
    <t>隆回县-虎形山瑶族乡_产业发展_生产项目_2024年白水洞村10、15组双江口旅游基础设施建设</t>
  </si>
  <si>
    <t>2024年白水洞村10、15组双江口旅游基础设施建设</t>
  </si>
  <si>
    <t>2024年3月</t>
  </si>
  <si>
    <t>2024年9月</t>
  </si>
  <si>
    <t>虎形山瑶族乡人民政府</t>
  </si>
  <si>
    <t>10、15组双江口修建游步道长500米</t>
  </si>
  <si>
    <t>50万元/处</t>
  </si>
  <si>
    <t>改善景区基础设施，旅游人次大幅增加，带动当地经济发展，促进农民通过旅游增收</t>
  </si>
  <si>
    <t>城东村</t>
  </si>
  <si>
    <t>隆回县-滩头镇_产业发展_生产项目_2024年城东村10、11组乡村旅游基础设施建设项目</t>
  </si>
  <si>
    <t>2024年城东村10、11组乡村旅游基础设施建设项目</t>
  </si>
  <si>
    <t>县发改局</t>
  </si>
  <si>
    <t>滩头镇人民政府</t>
  </si>
  <si>
    <t>10、11组建设乡村旅游道路2050米，排水沟1600米，生态护坡1300米</t>
  </si>
  <si>
    <t>281万元/处</t>
  </si>
  <si>
    <t>解决脱贫户（监测户）130户461人生活环境及旅游基础设施提升，带动困难群众人口务工86人</t>
  </si>
  <si>
    <t>2.加工流通项目</t>
  </si>
  <si>
    <t>加工流通项目</t>
  </si>
  <si>
    <t>产地初加工和精深加工</t>
  </si>
  <si>
    <t>黄金井村</t>
  </si>
  <si>
    <t>隆回县_产业发展_加工流通项目_2024年金石桥镇黄金井村土特产加工坊修建</t>
  </si>
  <si>
    <t>2024年黄金井村土特产加工坊修建</t>
  </si>
  <si>
    <t>金石桥镇人民政府</t>
  </si>
  <si>
    <t>生产厂房140平方，烤房4米x4米共6间，L-30L-40G全自动灌肠机一台，HM-100搅拌机一台，半自动豆腐成型机一台，JX-200佳先牌蒸汽发生器一台，XL-30L冷库一个，XL-30L常温库一个，MS130-170L全自动豆腐机一台，80cmx80cm腌制木桶10个，不锈钢操作台6套，炕筛200套，排污池3个（5-6平方/个）</t>
  </si>
  <si>
    <t>45.6万/处</t>
  </si>
  <si>
    <t>带动全村产业发展，解决脱贫（监测）90户284人产业发展问题，改善生产条件，增产增收</t>
  </si>
  <si>
    <t>市场建设和农村物流</t>
  </si>
  <si>
    <t>龙家湾村</t>
  </si>
  <si>
    <t>隆回县-羊古坳镇_产业发展_加工流通项目_2024年龙家湾村农产品展销中心及附属设施建设</t>
  </si>
  <si>
    <t>2024年龙家湾村农产品展销中心及附属设施建设</t>
  </si>
  <si>
    <t>2024年1月</t>
  </si>
  <si>
    <t>2024年8月</t>
  </si>
  <si>
    <t>羊古坳镇人民政府</t>
  </si>
  <si>
    <t>农产品展销中心空坪整平与铺设碎石364㎡，停车场硬化324㎡，排水沟55m，房屋改造168㎡，高强度钢架大棚48㎡及附属设施建设</t>
  </si>
  <si>
    <t>23万元/项</t>
  </si>
  <si>
    <t>解决脱贫（监测）户33户106人农产品销售困难，拓展销售渠道，增加农民收入</t>
  </si>
  <si>
    <t>山界回族乡</t>
  </si>
  <si>
    <t>老屋村</t>
  </si>
  <si>
    <t>隆回县-山界回族乡_产业发展_加工流通项目_2023年老屋村湖南伊路顺清真食品有限公司红糖生产加工扩建项目</t>
  </si>
  <si>
    <t>2023年老屋村湖南伊路顺清真食品有限公司红糖生产加工扩建项目</t>
  </si>
  <si>
    <t>2024年10月</t>
  </si>
  <si>
    <t>县民宗局</t>
  </si>
  <si>
    <t>山界回族乡人民政府</t>
  </si>
  <si>
    <t>1.改造红糖生产车间260㎡.         
2.新建红糖熬制生产线一条(1.5吨蒸气发生器一台、不锈钢锅2口、连环铁锅8口、燃烧喷火机10台、过滤机2台、压榨机1台)</t>
  </si>
  <si>
    <t>32万元/项</t>
  </si>
  <si>
    <t>通过改善生产条件，提高产品品质，增加务工人数，提高村民可持续发展能力，带动脱贫(监测)人口70户245人年增收</t>
  </si>
  <si>
    <t>大坪村</t>
  </si>
  <si>
    <t>隆回县-山界回族乡_产业发展_加工流通项目_2023年大坪村湖南山界红糖有限公司红糖生产加工扩建项目</t>
  </si>
  <si>
    <t>2023年大坪村湖南山界红糖有限公司红糖生产加工扩建项目</t>
  </si>
  <si>
    <t>1、扩大红糖生产产能，购置红糖生产设备一台
2、购置过滤设备一台</t>
  </si>
  <si>
    <t>20万元/项</t>
  </si>
  <si>
    <t>通过改善生产条件，提高产品品质，增加务工人数，提高村民可持续发展能力，带动脱贫(监测)人口12户45人年增收</t>
  </si>
  <si>
    <t>3.配套设施项目</t>
  </si>
  <si>
    <t>(1).小型农田水利设施建设</t>
  </si>
  <si>
    <t>配套基础设施项目</t>
  </si>
  <si>
    <t>小型农田水利设施建设</t>
  </si>
  <si>
    <t>大伍社区</t>
  </si>
  <si>
    <t>隆回县-北山镇_产业发展_配套设施项目_2024年大伍社区1.2组亭子湾水圳改造和16组金银岭蓄水池修建及13.14.17组严家塘维修加固</t>
  </si>
  <si>
    <t>2024年大伍社区1.2组亭子湾水圳改造和16组金银岭蓄水池修建及13.14.17组严家塘维修加固</t>
  </si>
  <si>
    <t>北山镇人民政府</t>
  </si>
  <si>
    <t>1、1.2组亭子湾水圳改造新修长度130米(30cm*30cm)，，维修20米；
2、16组金银岭蓄水池新建4米*4米*2米
3、13.14.17组严家塘维修加固，100方</t>
  </si>
  <si>
    <t>10.5万/项</t>
  </si>
  <si>
    <t>解决脱贫户52户140人及村民382人农田水利灌溉问题，改善生产条件，增产增收</t>
  </si>
  <si>
    <t>天马山村</t>
  </si>
  <si>
    <t>隆回县-荷香桥镇_产业发展_配套设施项目_2024年天马山村1、4、7、11、18、21、25组山塘清淤和水渠、拦水坝硬化维修及电排维修</t>
  </si>
  <si>
    <t>2024年天马山村1、4、7、11、18、21、25组山塘清淤和水渠、拦水坝硬化维修及电排维修</t>
  </si>
  <si>
    <t>荷香桥镇人民政府</t>
  </si>
  <si>
    <t>1组，4组，7组，11组，18组，21组，25组山塘清淤六口，水渠维修硬化1000米、拦水坝清理一座，电排维修一座，更换电排水管100米</t>
  </si>
  <si>
    <t>清淤24元/立方米、硬化500元/立方米、维修水渠130元/米，PE水管170元/米</t>
  </si>
  <si>
    <t>解决脱贫（监测）户42户107人的农田水利灌溉问题，改善生产条件，增产增收</t>
  </si>
  <si>
    <t>隆回县-荷香桥镇_产业发展_配套设施项目_2024年天马山村9.10.11.15.16组土地平整及灌溉水管和排水渠修建</t>
  </si>
  <si>
    <t>2024年天马山村9.10.11.15.16组土地平整及灌溉水管和排水渠修建</t>
  </si>
  <si>
    <t>9.10.11.15.16组沙坪村集体土地平整19000平方米，铺设灌溉水管网600米，排水渠20米</t>
  </si>
  <si>
    <t>土地平整70元/平方，管网200元/米</t>
  </si>
  <si>
    <t>解决脱贫（监测）户192户565人的农田水利灌溉问题，改善生产条件，增产增收</t>
  </si>
  <si>
    <t>隆回县-荷香桥镇_产业发展_配套设施项目_2024年天马山村老虎界至乌龟塘木瓜山引水渠道和隧道垮塌修复</t>
  </si>
  <si>
    <t>2024年天马山村老虎界至乌龟塘木瓜山引水渠道和隧道垮塌修复</t>
  </si>
  <si>
    <t>老虎界至乌龟塘木瓜山引水渠道修复1200米，其中遂道垮塌修复140米、高压涵管40米</t>
  </si>
  <si>
    <t>220元/米，高压函管700元/米</t>
  </si>
  <si>
    <t>解决脱贫（监测）户103户319人的农田水利灌溉问题，改善生产条件，增产增收</t>
  </si>
  <si>
    <t>立志村</t>
  </si>
  <si>
    <t>隆回县-横板桥镇_产业发展_配套设施项目_2024年立志村9、10、11、12组茶叶塘和15、16、19组树足大塘维修硬化</t>
  </si>
  <si>
    <t>2024年立志村9、10、11、12组茶叶塘和15、16、19组树足大塘维修硬化</t>
  </si>
  <si>
    <t>维修、硬化</t>
  </si>
  <si>
    <t>横板桥镇人民政府</t>
  </si>
  <si>
    <t>一、9、10、11、12组茶叶塘大山塘内坡硬化C25砼300方，浆砌石420方；二、15、16、19组树足大塘护栏170米，涵管改造1*60</t>
  </si>
  <si>
    <t>47万元/处</t>
  </si>
  <si>
    <t>解决脱贫（监测）户25户 68人农户生产用水，解决农业生产用水难的问题,改善生产灌溉条件</t>
  </si>
  <si>
    <t>花门街道办事处</t>
  </si>
  <si>
    <t>龙富村</t>
  </si>
  <si>
    <t>隆回县_产业发展_配套设施项目_2024年花门街道龙富村1组和11组山塘清淤加固及电排改造</t>
  </si>
  <si>
    <t>2024年花门街道龙富村1组和11组山塘清淤加固及电排改造</t>
  </si>
  <si>
    <t>改建</t>
  </si>
  <si>
    <t>一、山塘清淤加固工程：（一）1组石边潭山塘内坡面板和底板C25砼80×2×0.15+28×12×0.15，74.4m³，2.80×0.8×0.3，19.2m³；3.普通模板制安拆80×0.8×2，128m²；4.Φ300mm水泥涵管（含安装）6m；5.Φ160mmPVC管（含安装）3m；6.码头台阶C25砼3×2×0.3，1.8m³；7.机械清淤28×12×0.8，268.8m³。（二）11组洞子塘机械清淤：1.25×20×1.5，750m³；2.Φ300mm水泥涵管（含安装）10m；3.截水墙C25砼30×1×0.3，9m³；4.普通模板制安拆30×1×2，60m²；内坡面板C25砼30×2×0.1，6m³。二、回龙1.2.3.4.5.6.7.8.9.12.13.14.15组电排工程：1.90PE管（1.0MPA）2000m；2.110PE管（1.0MPA）30m；3.90球阀60个；4.110球阀50个；5.22KW吸泵1套；6.引水池改造1处；7.机房改造1处；8.管网安装(含土方开挖回填）2000m。三、回龙1.2.3.4.5.6.7.8.9.12.13.14.15组和付家坳16.17.18.19.20.21组安装电排线路工程（BY-150-8型电杆、两线横旦63*6*800、空气开工盒、空气开关63A、架空绝缘导线JKLY-1-35、U型抱箍等）</t>
  </si>
  <si>
    <t>30万元/村</t>
  </si>
  <si>
    <t>改善脱贫（监测）户57户202人  300亩农田水利灌溉问题，改善生产条件，增产增收</t>
  </si>
  <si>
    <t xml:space="preserve">配套基础设施项目  </t>
  </si>
  <si>
    <t xml:space="preserve"> 小型农田水利设施建设</t>
  </si>
  <si>
    <t>隆回县_产业发展_配套设施项目_2024年金石桥镇黄金井村13组水坝修建、3组水渠管道修建、5.18.20.22组水渠修建</t>
  </si>
  <si>
    <t>2024年黄金井村13组水坝修建、3组水渠管道修建、5.18.20.22组水渠修建</t>
  </si>
  <si>
    <t xml:space="preserve">一、13组水坝长14米，高1.8米，宽1.2米；
二、3组水渠管道长1200米，直径16cm
三、5.18.20.22组水渠修建长1600米,宽30cm,高30cm
</t>
  </si>
  <si>
    <t>明渠140元/米
管道100元/米</t>
  </si>
  <si>
    <t>解决脱贫(监测)户29户92人30亩农田水利灌溉问题，改善生产条件，增产增收</t>
  </si>
  <si>
    <t>三河村</t>
  </si>
  <si>
    <t>隆回县_产业发展_配套设施项目_2024年三河村梅花1组水渠硬化</t>
  </si>
  <si>
    <t>2024年三河村梅花1组水渠硬化</t>
  </si>
  <si>
    <t>六都寨镇人民政府</t>
  </si>
  <si>
    <t>梅花1组水渠硬化590米，规格20*30㎝</t>
  </si>
  <si>
    <t>13万元/公里</t>
  </si>
  <si>
    <t>改善脱贫（监测）户3户9人15亩农田水利灌溉问题，改善生产条件，增产增收</t>
  </si>
  <si>
    <t>天子山村</t>
  </si>
  <si>
    <t>隆回县-三阁司镇_产业发展_配套设施项目_2024年天子山村1组-4组、21组电排修建</t>
  </si>
  <si>
    <t>2024年天子山村1组-4组、21组电排修建</t>
  </si>
  <si>
    <t>三阁司镇人民政府</t>
  </si>
  <si>
    <t>1组-4组、21组新建两座7.5kw电排及管道1.2千米</t>
  </si>
  <si>
    <t>10万元/座</t>
  </si>
  <si>
    <t>解决脱贫（监测）户110户423人，改善农田灌溉面积340亩灌溉条件，增产增收</t>
  </si>
  <si>
    <t>罗白村</t>
  </si>
  <si>
    <t>隆回县-山界回族乡_产业发展_配套设施项目_2024年罗白村9组黄冲里大塘山塘维修及1、2、3组道路挡土墙</t>
  </si>
  <si>
    <t>2024年罗白村9组黄冲里大塘山塘维修及1、2、3组道路挡土墙</t>
  </si>
  <si>
    <t>2023年12月</t>
  </si>
  <si>
    <t>9组黄冲里大塘长80米清淤，1、2、3组道路挡土墙130立方米</t>
  </si>
  <si>
    <t>10万元/处</t>
  </si>
  <si>
    <t>解决脱贫（监测）户36户182人130亩农田水利灌溉问题，改善生产条件，增产增收</t>
  </si>
  <si>
    <t>隆回县-山界回族乡_产业发展_配套设施项目_2024年老屋村1至8组山塘维修及1至7组渠道修建</t>
  </si>
  <si>
    <t>2024年老屋村1至8组山塘维修及1至7组渠道修建</t>
  </si>
  <si>
    <t>1至7组修建渠道长325米（30*30）、长685米（40*40），1至8组山塘整修4口，1、2组电排恢复1处及附属工程</t>
  </si>
  <si>
    <t>36万/处</t>
  </si>
  <si>
    <t>解决脱贫（监测）户72户261人210亩农田水利灌溉问题，改善生产条件，增产增收</t>
  </si>
  <si>
    <t>石山湾村</t>
  </si>
  <si>
    <t>隆回县_产业发展_配套设施项目_2024年司门前镇石山湾村 4-6组（象嘴上）排洪渠修建</t>
  </si>
  <si>
    <t>2024年石山湾村4-6组（象嘴上）排洪渠修建</t>
  </si>
  <si>
    <t>司门前镇人民政府</t>
  </si>
  <si>
    <t>4-6组（象嘴上）修建排洪渠280米</t>
  </si>
  <si>
    <r>
      <rPr>
        <sz val="9"/>
        <rFont val="Times New Roman"/>
        <charset val="134"/>
      </rPr>
      <t>607.14</t>
    </r>
    <r>
      <rPr>
        <sz val="9"/>
        <rFont val="宋体"/>
        <charset val="134"/>
      </rPr>
      <t>元/米</t>
    </r>
  </si>
  <si>
    <t>解决脱（监测）户 17户 59人60亩农田水利灌溉问题，改善生产条件，增产增收</t>
  </si>
  <si>
    <t>桃仙岩村</t>
  </si>
  <si>
    <t>隆回县-滩头镇_产业发展_配套设施项目_2024年桃仙岩村3、10、14、15、18组山塘维修和8、10组新建渠道</t>
  </si>
  <si>
    <t>2024年桃仙岩村3、10、14、15、18组山塘维修和8、10组新建渠道</t>
  </si>
  <si>
    <t>恢复、新建</t>
  </si>
  <si>
    <t>6口山塘维修清淤（3组2口、10、14、15、18组各1口），新建渠道700米（8组400米*0.3米*0.4米、10组300米*0.3米，使用圆管）</t>
  </si>
  <si>
    <t>30万/村</t>
  </si>
  <si>
    <t>解决脱贫（监测）户 26户 206人 120亩农田水利灌溉问题，改善生产条件，增产增收</t>
  </si>
  <si>
    <t>桃花坪街道办事处</t>
  </si>
  <si>
    <t>小水塘村</t>
  </si>
  <si>
    <t>隆回县-桃花坪街道_产业发展_配套设施项目_2024年小水塘村李公桥水库右干渠维修改造</t>
  </si>
  <si>
    <t>2024年小水塘村李公桥水库右干渠维修改造</t>
  </si>
  <si>
    <t>1、过坝渠道底板维修65m，2、渠道段底板维修L550m，3、高速公路通道过水渠外墙加高57m，4、渠中外墙、底板改造240m。5、小水片5组支渠改造L5115*0.5*0.5。6、渠尾渠道维修（小水6组）240m。碾压坝维修加固清淤一座</t>
  </si>
  <si>
    <t>31万元/处</t>
  </si>
  <si>
    <t>解决脱贫（监测）154户477人原小水、盘荷、老屋1860亩农田水利灌溉问题，改善生产条件，增产增收</t>
  </si>
  <si>
    <t>隆回县-桃花坪街道_产业发展_配套设施项目_2024年小水塘村盘荷片2.3.4.5组渠道改造和9.14组山塘硬化及渠道维修</t>
  </si>
  <si>
    <t>2024年小水塘村盘荷片2.3.4.5组渠道改造和9.14组山塘硬化及渠道维修</t>
  </si>
  <si>
    <t>一、2.3.4.5组渠道改造L995m*0.6*0.6。二、盘荷9.14组山塘硬化（口/1）清除杂草95×3，修边坡、平整、夯实，95×3，截水墙95m，C25砼面板95×3.2×0.1,伸缩缝板95÷2×3×0.1,第二次人工转运490m×B0.3×H0.4，三、盘荷9.14组渠道维修490m</t>
  </si>
  <si>
    <t>178元/米；3.4654元/口）；4.965万元/处）</t>
  </si>
  <si>
    <t>解决脱贫（监测）16户47人160亩农田水利灌溉问题，改善生产条件，增产增收；</t>
  </si>
  <si>
    <t>隆回县-西洋江镇_产业发展_配套设施项目_2024年湖桥里村连庵冲至流溪冲水圳维修和大冲水库里仁桥、挂榜山新修水圳</t>
  </si>
  <si>
    <t>2024年湖桥里村连庵冲至流溪冲水圳维修和大冲水库里仁桥、挂榜山新修水圳</t>
  </si>
  <si>
    <t>维修、新建</t>
  </si>
  <si>
    <t>连庵冲至流溪冲水圳（清淤、堵漏、维修）7000米砼硬化堵漏80方、大冲水库水圳硬化400米（40X40)，里仁桥、挂榜山新修水圳380米（30X30)，下板冲堵漏砼20方</t>
  </si>
  <si>
    <t>22元/方，150/米</t>
  </si>
  <si>
    <t>解决脱贫（监测）户 127户 420人 120亩农田水利灌溉问题，改善生产条</t>
  </si>
  <si>
    <t>花龙村</t>
  </si>
  <si>
    <t>隆回县-小沙江镇_产业发展_配套设施项目_2024年小沙江镇花龙村15组水渠修建</t>
  </si>
  <si>
    <t>2024年花龙村15组水渠修建</t>
  </si>
  <si>
    <t>小沙江镇人民政府</t>
  </si>
  <si>
    <t>15组水渠硬化长550M*0.3M*0.3M</t>
  </si>
  <si>
    <t>180元/M</t>
  </si>
  <si>
    <t>改善脱贫（监测）户10户45人农业生产出行问题,方便生产</t>
  </si>
  <si>
    <t>旺溪村</t>
  </si>
  <si>
    <t>隆回县-小沙江镇_产业发展_配套设施项目_小沙江镇2024年旺溪村7、8组渠道硬化</t>
  </si>
  <si>
    <t>2024年旺溪村7、8组渠道硬化</t>
  </si>
  <si>
    <t>7、8组水渠硬化长460M*0.4M*0.4M</t>
  </si>
  <si>
    <t>220元/m</t>
  </si>
  <si>
    <t>解决脱贫户26户104人100亩农田水利灌溉问题，改善生产条件，增产增收</t>
  </si>
  <si>
    <t>石鼓村</t>
  </si>
  <si>
    <t>隆回县-鸭田镇_产业发展_配套设施项目_2024年石鼓村7、8组山塘维修加固</t>
  </si>
  <si>
    <t>2024年石鼓村7、8组山塘维修加固</t>
  </si>
  <si>
    <t>维修</t>
  </si>
  <si>
    <t>鸭田镇人民政府</t>
  </si>
  <si>
    <t>7、8组山塘清淤、除险加固浆砌石长130米*高2.2米*宽0.8米，共230立方</t>
  </si>
  <si>
    <t>10万/口</t>
  </si>
  <si>
    <t>解决脱贫（监测）户 41户132人 122亩农田水利灌溉问题，改善生产条件，增产增收</t>
  </si>
  <si>
    <t>棋盘村</t>
  </si>
  <si>
    <t>隆回县-岩口镇_产业发展_配套设施项目_2024年棋盘村山塘维修及灌溉电排建设</t>
  </si>
  <si>
    <t>2024年棋盘村山塘维修及灌溉电排建设</t>
  </si>
  <si>
    <t>岩口镇人民政府</t>
  </si>
  <si>
    <t>1、9组牛麻冲山塘硬化；2、7组杉树塘灌浆，3、幼儿园背后塘浆砌石29米*2.8米，4、1组长塘维修；5、1组柴山塘硬化；6灌溉电排一座</t>
  </si>
  <si>
    <t>30万/处</t>
  </si>
  <si>
    <t>解决37户115人脱贫人口和监测人口农业生产灌溉问题，改善生产条件，增产增收</t>
  </si>
  <si>
    <t>寨石村</t>
  </si>
  <si>
    <t>隆回县-羊古坳镇_产业发展_配套设施项目_2024年寨石村1、2组水渠修建</t>
  </si>
  <si>
    <t>2024年寨石村1、2组水渠修建</t>
  </si>
  <si>
    <t>2024年5月</t>
  </si>
  <si>
    <t>寨石村1、2组高佃垅水渠修建长500m*0.4m*0.6m</t>
  </si>
  <si>
    <t>200元/m</t>
  </si>
  <si>
    <t>解决农户57户226人其中脱贫（监测）户22户85人360亩水田的灌溉问题，改善生产条件，促进增产增收</t>
  </si>
  <si>
    <t>车塘铺村</t>
  </si>
  <si>
    <t>隆回县-周旺镇_产业发展_配套设施项目_2024年车塘铺村仓门前电排渠道和下彩塘边渠道及崇福4.9.10.11组石头山塘维修</t>
  </si>
  <si>
    <t>2024年车塘铺村仓门前电排渠道和下彩塘边渠道及崇福4.9.10.11组石头山塘维修</t>
  </si>
  <si>
    <t>周旺镇人民政府</t>
  </si>
  <si>
    <t>1、仓门前电排渠道和下彩塘边渠道：①电排渠道442米， ②彩塘放水渠36米，③国道边排灌渠56米， ④彩塘水库坝边放水渠14米；2、崇福4.9.10.11组石头山塘维修1口</t>
  </si>
  <si>
    <t>20万/处</t>
  </si>
  <si>
    <t>解决脱贫（监测）户39户108人农田水利灌溉问题，改善生产条件，增产增收</t>
  </si>
  <si>
    <t>隆回县-周旺镇_产业发展_配套设施项目_2024年车塘铺村兴隆片29.30组机耕道和水渠维修改造</t>
  </si>
  <si>
    <t>2024年车塘铺村兴隆片29.30组机耕道和水渠维修改造</t>
  </si>
  <si>
    <t>兴隆片29.30组机耕道50米和水渠80米维修改造</t>
  </si>
  <si>
    <t>10万/处</t>
  </si>
  <si>
    <t>解决脱贫（监测）户23户60人农田水利灌溉问题，改善生产条件，增产增收</t>
  </si>
  <si>
    <t>南岳庙社区</t>
  </si>
  <si>
    <t>隆回县-南岳庙镇_产业发展_配套设施项目_2024年南岳庙镇南岳庙社区山塘清淤和水圳修建</t>
  </si>
  <si>
    <t>2024年南岳庙镇南岳庙社区山塘清淤和水圳修建</t>
  </si>
  <si>
    <t>清淤、新建</t>
  </si>
  <si>
    <t>南岳庙镇人民政府</t>
  </si>
  <si>
    <t>南岳庙社区9、10、11、13、14组山塘清淤3725立方；砌保坎85立方；新修建水圳300米</t>
  </si>
  <si>
    <t>20万/村</t>
  </si>
  <si>
    <t>解决农户325户1190人和脱贫（监测）户59户220人农田灌溉问题，改善水利条件</t>
  </si>
  <si>
    <t>4.金融保险配套项目</t>
  </si>
  <si>
    <t>金融保险配套项目</t>
  </si>
  <si>
    <t>新型经营主体贷款贴息</t>
  </si>
  <si>
    <t>相关乡镇（街道）</t>
  </si>
  <si>
    <t>隆回县_产业发展_金融保险配套项目_2022年新型农业经营主体贷款贴息</t>
  </si>
  <si>
    <t>对2022年新型农业经营主体贷款进行贴息</t>
  </si>
  <si>
    <t>贷款利息30%-50%</t>
  </si>
  <si>
    <t>降低新型农业经营主体贷款成本，增强农业企业竞争力，带动脱贫户和监测户352户增收</t>
  </si>
  <si>
    <t>小额贷款贴息</t>
  </si>
  <si>
    <t>各乡镇（街道）</t>
  </si>
  <si>
    <t>各村</t>
  </si>
  <si>
    <t>隆回县_产业发展_金融保险配套项目_2024年度产业帮扶小额信贷贴息</t>
  </si>
  <si>
    <t>2024年度产业帮扶小额信贷贴息</t>
  </si>
  <si>
    <t>为4000余户脱贫人口提供贷款贴息</t>
  </si>
  <si>
    <t>贴息年率3.45-4.75%</t>
  </si>
  <si>
    <t>为4000余户脱贫人口提供贷款贴息，发展产业提供资金保障，增加脱贫户收入</t>
  </si>
  <si>
    <t>二、就业项目</t>
  </si>
  <si>
    <t>1.务工补助</t>
  </si>
  <si>
    <t>就业项目</t>
  </si>
  <si>
    <t>务工补助</t>
  </si>
  <si>
    <t>交通费补助</t>
  </si>
  <si>
    <t>有关村</t>
  </si>
  <si>
    <t>隆回县_就业项目_务工补助_2024年转移就业交通补助</t>
  </si>
  <si>
    <t>2024年转移就业交通补助</t>
  </si>
  <si>
    <t>对外出务工的脱贫(监测)劳动力发放一次性交通补贴</t>
  </si>
  <si>
    <t>省外400元/人、省内市外200元/人、市内县外100元/人</t>
  </si>
  <si>
    <t>解决脱贫(监测）人口1500户1600人就业，增加脱贫(监测）户收入</t>
  </si>
  <si>
    <t>劳动奖补</t>
  </si>
  <si>
    <t>隆回县_就业项目_务工补助_2024年就业帮扶车间奖补及稳岗补贴</t>
  </si>
  <si>
    <t>2024年就业帮扶车间奖补及稳岗补贴</t>
  </si>
  <si>
    <t>县就业服务中心</t>
  </si>
  <si>
    <t>对就业帮扶车间发放就业稳岗补贴</t>
  </si>
  <si>
    <t>就业帮扶车间发放脱贫(监测）户就业稳岗补贴2000元/人</t>
  </si>
  <si>
    <t>解决脱贫(监测）人口1600户1750人就业，增加脱贫(监测）户收入</t>
  </si>
  <si>
    <t>4.公益性岗位</t>
  </si>
  <si>
    <t>(1).村级保洁员工资</t>
  </si>
  <si>
    <t>公益性岗位</t>
  </si>
  <si>
    <t>公益性 岗位</t>
  </si>
  <si>
    <t>隆回县-北山镇_就业项目_公益性岗位_2024年北山镇村级保洁员工资</t>
  </si>
  <si>
    <t>2024年北山镇村级保洁员工资</t>
  </si>
  <si>
    <t>北山镇2024年村级保洁员（脱贫和监测户）46人,12个月工资,1200元/月.人</t>
  </si>
  <si>
    <t>1200元/月.人</t>
  </si>
  <si>
    <t>解决脱贫（监测）人口46人就业，增加脱贫（监测）户收入</t>
  </si>
  <si>
    <t>隆回县-大水田乡_就业项目_公益性岗位_2024年大水田乡村级保洁员工资</t>
  </si>
  <si>
    <t>2024年大水田乡村级保洁员工资</t>
  </si>
  <si>
    <t>大水田乡人民政府</t>
  </si>
  <si>
    <t>大水田乡村级保洁员（脱贫和监测户）16人,12个月工资,1200元/月.人</t>
  </si>
  <si>
    <t>解决脱贫（监测）户16户，家庭人口56人.共有16人就业.增加农户和脱贫户（监测）收入.</t>
  </si>
  <si>
    <t>隆回县-高平镇_就业项目_公益性岗位_2024年高平镇村级保洁员工资</t>
  </si>
  <si>
    <t>2024年高平镇村级保洁员工资</t>
  </si>
  <si>
    <t>高平镇人民政府</t>
  </si>
  <si>
    <t>高平镇村级保洁员（脱贫和监测户）81人,12个月工资,1200元/月.人</t>
  </si>
  <si>
    <t>解决脱贫（监测）户81人就业，增加脱贫（监测）户收入</t>
  </si>
  <si>
    <t>隆回县-荷田乡_就业项目_公益性岗位_2024年荷田乡村级保洁员工资</t>
  </si>
  <si>
    <t>2024年荷田乡村级保洁员工资</t>
  </si>
  <si>
    <t>2024年12月</t>
  </si>
  <si>
    <t>荷田乡人民政府</t>
  </si>
  <si>
    <t>荷田乡2024年级保洁员（脱贫和监测户）30人,12个月工资,1200元/月/人</t>
  </si>
  <si>
    <t>解决脱贫28人和监测户2人就业，增加脱贫（监测）户收入</t>
  </si>
  <si>
    <t>隆回县-荷香桥镇_就业项目_公益性岗位_2024年荷香桥镇村级保洁员工资</t>
  </si>
  <si>
    <t>2024年荷香桥镇村级保洁员工资</t>
  </si>
  <si>
    <t>荷香桥镇2024年村级保洁员（脱贫和监测户）63人,12个月工资,1200元/月.人</t>
  </si>
  <si>
    <t>解决脱贫（监测）人口63人就业，增加脱贫（监测）户收入</t>
  </si>
  <si>
    <t>隆回县-横板桥镇_就业项目_公益性岗位_2024年横板桥镇村级保洁员工资</t>
  </si>
  <si>
    <t>2024年横板桥镇村级保洁员工资</t>
  </si>
  <si>
    <t>横板桥镇村级保洁员（脱贫和监测户）52人,12个月工资,1200元/月.人</t>
  </si>
  <si>
    <t>解决脱贫人口52人就业，增加农户和脱贫户收入</t>
  </si>
  <si>
    <t>隆回县-虎形山瑶族乡_就业项目_公益性岗位_2024年虎形山瑶族乡村级保洁员工资</t>
  </si>
  <si>
    <t>2024年虎形山瑶族乡村级保洁员工资</t>
  </si>
  <si>
    <t>虎形山瑶族乡村级保洁员（脱贫和监测户）20人，12个月工资，1200元/月·人</t>
  </si>
  <si>
    <t>解决脱贫（监测）人口20人就业，增加脱贫户（监测）收入</t>
  </si>
  <si>
    <t>隆回县_就业项目_公益性岗位_2024年花门街道村级保洁员工资</t>
  </si>
  <si>
    <t>2024年花门街道村级保洁员工资</t>
  </si>
  <si>
    <t>花门街道2024年村级保洁员（脱贫和监测户）77人,12个月工资,1200元/月.人</t>
  </si>
  <si>
    <t>解决脱贫（监测）人口77人就业，增加脱贫（监测）户收入</t>
  </si>
  <si>
    <t>隆回县_就业项目_公益性岗位_2024年金石桥镇村级保洁员工资</t>
  </si>
  <si>
    <t>2024年金石桥镇村级保洁员工资</t>
  </si>
  <si>
    <t>金石桥镇村级保洁员（脱贫和监测户）69人,12个月工资,1200元/月.人</t>
  </si>
  <si>
    <t>解决脱贫（监测）户69户，受益家庭人口277人，脱贫（监测）就业人员69人</t>
  </si>
  <si>
    <t>隆回县_就业项目_公益性岗位_2024年六都寨镇村级保洁员工资</t>
  </si>
  <si>
    <t>2024年六都寨镇村级保洁员工资</t>
  </si>
  <si>
    <t>六都寨镇2024年村级保洁员（脱贫和监测户）62人,12个月工资,1200元/月.人</t>
  </si>
  <si>
    <t>解决脱贫（监测）人口62人就业，增加农户和脱贫户（监测）收入</t>
  </si>
  <si>
    <t>隆回县-罗洪镇_就业项目_公益性岗位_2024年罗洪镇村级保洁员工资</t>
  </si>
  <si>
    <t>2024年罗洪镇村级保洁员工资</t>
  </si>
  <si>
    <t>村级脱贫（监测）户保洁员27人,12个月工资,1200元/月.人</t>
  </si>
  <si>
    <t>解决脱贫（监测）户27户27人就业，增加农户和脱贫（监测）户收入</t>
  </si>
  <si>
    <t>隆回县-麻塘山乡_就业项目_公益性岗位_麻塘山乡2024年麻塘山乡村级保洁员工资</t>
  </si>
  <si>
    <t>2024年麻塘山乡村级保洁员工资</t>
  </si>
  <si>
    <t>麻塘山乡人民政府</t>
  </si>
  <si>
    <t>麻塘山乡村级保洁员（脱贫和监测户）17人,12个月工资,1200元/月.人</t>
  </si>
  <si>
    <t>解决脱贫（监测）人口17人就业，增加脱贫（监测）户收入</t>
  </si>
  <si>
    <t>隆回县-南岳庙镇_就业项目_公益性岗位_2024年南岳庙镇村级保洁员工资</t>
  </si>
  <si>
    <t>2024年南岳庙镇村级保洁员工资</t>
  </si>
  <si>
    <t>南岳庙镇2024年村级保洁员（脱贫和监测户）35人,12个月工资,1200元/月.人</t>
  </si>
  <si>
    <t>解决脱贫（监测）人口35人就业，增加农户和脱贫户（监测）收入</t>
  </si>
  <si>
    <t>隆回县-七江镇_就业项目_就业_2024年七江镇村级保洁员工资</t>
  </si>
  <si>
    <t>2024年七江镇村级保洁员工资</t>
  </si>
  <si>
    <t>七江镇人民政府</t>
  </si>
  <si>
    <t>七江镇2024年村级保洁员（脱贫和监测户）57人,12个月工资,1200元/月.人</t>
  </si>
  <si>
    <t>解决脱贫（监测）人口57人就业，增加脱贫（监测）户收入</t>
  </si>
  <si>
    <t>隆回县-三阁司镇_就业项目_公益性岗位_三阁司镇2024年村级保洁员工资</t>
  </si>
  <si>
    <t>三阁司镇2024年村级保洁员工资</t>
  </si>
  <si>
    <t>三阁司镇村级保洁员（脱贫和监测户）74人,12个月工资,1200元/月.人</t>
  </si>
  <si>
    <t>解决脱贫人口74人就业，增加农户和脱贫户收入</t>
  </si>
  <si>
    <t>隆回县-山界回族乡_就业项目_公益性岗位_2024年山界回族乡村级保洁员工资</t>
  </si>
  <si>
    <t>2024年山界回族乡村级保洁员工资</t>
  </si>
  <si>
    <t>2023年1月</t>
  </si>
  <si>
    <t>山界回族乡村级保洁员（脱贫和监测户）27人,12个月工资,1200元/月.人</t>
  </si>
  <si>
    <t>解决脱贫（监测）人口27人就业，增加脱贫（监测）户收入</t>
  </si>
  <si>
    <t>隆回县_就业项目_公益性岗位_2024年司门前镇村级保洁员工资</t>
  </si>
  <si>
    <t>2024年司门前镇村级保洁员工资</t>
  </si>
  <si>
    <t>司门前镇村级保洁员（脱贫和监测户）61人,12个月工资,1200元/月.人</t>
  </si>
  <si>
    <t>解决脱贫（监测）人口61人就业，增加脱贫户（监测）收入.</t>
  </si>
  <si>
    <t>隆回县-滩头镇_就业项目_公益性岗位_2024年滩头镇村级保洁员工资</t>
  </si>
  <si>
    <t>2024年滩头镇村级保洁员工资</t>
  </si>
  <si>
    <t>滩头镇2024年级保洁员（脱贫和监测户）88人,12个月工资,1200元/月/人</t>
  </si>
  <si>
    <t>解决脱贫80人和监测户8人就业，增加脱贫（监测）户收入</t>
  </si>
  <si>
    <t>隆回县-桃花坪街道_就业项目_公益性岗位_2024年桃花坪街道村级保洁员工资</t>
  </si>
  <si>
    <t>2024年桃花坪街道村级保洁员工资</t>
  </si>
  <si>
    <t>桃花坪街道村级保洁员（脱贫和监测户）77人,12个月工资,1200元/月.人</t>
  </si>
  <si>
    <t>解决脱贫(监测)人口77人就业，增加脱贫(监测)户收入</t>
  </si>
  <si>
    <t>隆回县-西洋江镇_就业项目_公益性岗位_2024年西洋江镇村级保洁员工资</t>
  </si>
  <si>
    <t>2024年西洋江镇村级保洁员工资</t>
  </si>
  <si>
    <t>西洋江镇村保洁员（脱贫和监测户）41人,12个月工资,1200元/月.人</t>
  </si>
  <si>
    <t>解决脱贫（监测）人口41人就业，增加脱贫户收入</t>
  </si>
  <si>
    <t>隆回县-小沙江镇_就业项目_公益性岗位_2024年小沙江镇村级保洁员工资</t>
  </si>
  <si>
    <t>2024年小沙江镇村级保洁员工资</t>
  </si>
  <si>
    <t>小沙江镇村级脱贫户（监测户）保洁员28人,12个月工资,1200元/月.人</t>
  </si>
  <si>
    <t>1200元/人/月</t>
  </si>
  <si>
    <t>解决脱贫（监测）人口28人就业，增加农户和脱贫户收入</t>
  </si>
  <si>
    <t>隆回县-鸭田镇_就业项目_公益性岗位_2024年鸭田镇村级保洁员工资</t>
  </si>
  <si>
    <t>2024年鸭田镇村级保洁员工资</t>
  </si>
  <si>
    <t>鸭田镇村级保洁员（脱贫和监测户）32人,12个月工资,1200元/月.人</t>
  </si>
  <si>
    <t>解决脱贫（监测）户32就业，增加脱贫（监测）户收入</t>
  </si>
  <si>
    <t>隆回县-岩口镇_就业项目_公益性岗位_2024年岩口镇村级保洁员工资</t>
  </si>
  <si>
    <t>2024年岩口镇村级保洁员工资</t>
  </si>
  <si>
    <t>岩口镇村级保洁员（脱贫和监测户）69人,12个月工资,1200元/月.人</t>
  </si>
  <si>
    <t>解决脱贫（监测）人口69人就业，增加农户和脱贫户（监测）收入</t>
  </si>
  <si>
    <t>隆回县-羊古坳镇_就业项目_公益性岗位_2024年羊古坳镇村级保洁员工资</t>
  </si>
  <si>
    <t>2024年羊古坳镇村级保洁员工资</t>
  </si>
  <si>
    <t>羊古坳镇村级保洁员（脱贫和监测户）32人,12个月工资,1200元/月.人</t>
  </si>
  <si>
    <t>解决脱贫（监测）户32人就业，增加脱贫户收入</t>
  </si>
  <si>
    <t>隆回县_就业项目_公益性岗位_2024年周旺镇村级保洁员工资</t>
  </si>
  <si>
    <t>2024年周旺镇村级保洁员工资</t>
  </si>
  <si>
    <t>周旺镇2024年村级保洁员（脱贫和监测户）37人,12个月工资,1200元/月.人</t>
  </si>
  <si>
    <t>解决脱贫（监测）人口37人就业，增加农户和脱贫户（监测）收入</t>
  </si>
  <si>
    <t>三、乡村建设行动</t>
  </si>
  <si>
    <t>1.农村基础设施</t>
  </si>
  <si>
    <t>(1).农村道路建设</t>
  </si>
  <si>
    <t>乡村建设行动</t>
  </si>
  <si>
    <t>农村基础设施</t>
  </si>
  <si>
    <t>隆回县-北山镇_乡村建设行动_农村基础设施（含产业配套基础设施）_2024年北山镇大伍社区3.4.5.6组道路维修和硬化及堡坎修建</t>
  </si>
  <si>
    <t>2024年北山镇大伍社区3.4.5.6组道路维修和硬化及堡坎修建</t>
  </si>
  <si>
    <t>县交通局</t>
  </si>
  <si>
    <t>1、3.4.5.6组路边硬化和7.8组进院落路口公路维修硬化，63方；
2、堡坎修建，183方</t>
  </si>
  <si>
    <t>解决脱贫（监测）户35户，98人安全出行问题</t>
  </si>
  <si>
    <t>龙腾村</t>
  </si>
  <si>
    <t>隆回县-大水田乡_乡村建设行动_农村基础设施（含产业配套基础设施）_2024年龙腾村20、21、24、26组路面扩宽及路基和涵洞堡坎</t>
  </si>
  <si>
    <t>2024年龙腾村20、21、24、26组路面扩宽及路基和涵洞堡坎</t>
  </si>
  <si>
    <t>20组路面扩宽至4.5米长约800米，涵洞一个,21、24、26组路面扩宽至4.5米长约2.6KM，堡坎4处①长40米高6米宽1.2米，②长15米高5米宽1.2③长15米高4米宽1.2米④长12米高2米宽1.2米，涵洞2处</t>
  </si>
  <si>
    <t>解决20组11户43人，21组6户14人，24组19户60人，26组4户16人,其中脱贫(监测)户9户26人的出行难问题</t>
  </si>
  <si>
    <t>孟公村</t>
  </si>
  <si>
    <t>隆回县-罗洪镇_乡村建设行动_农村基础设施（含产业配套基础设施）_2024年孟公村3组样板山挡土墙修建及村部道路硬化</t>
  </si>
  <si>
    <t>2024年孟公村3组样板山挡土墙修建及村部道路硬化</t>
  </si>
  <si>
    <t>3组样板山挡土墙修建90立方米；道路硬化长40m，宽4.5m，厚20公分</t>
  </si>
  <si>
    <t>5万元/处</t>
  </si>
  <si>
    <t>解决脱贫户6户20人安全出行，改善生产生活条件</t>
  </si>
  <si>
    <t>芭蕉塘村</t>
  </si>
  <si>
    <t>隆回县-南岳庙镇_乡村建设行动_农村基础设施（含产业配套基础设施）_2024年南岳庙镇芭蕉塘村1,2,7组人行道路硬化</t>
  </si>
  <si>
    <t>2024年芭蕉塘村1,2,7组人行道路硬化</t>
  </si>
  <si>
    <t>1,2,7组道路
硬化长470m、宽3.5m</t>
  </si>
  <si>
    <t>36万/公里</t>
  </si>
  <si>
    <t>解决脱贫户、监测户16户46人安全出行，改善生活条件</t>
  </si>
  <si>
    <t>农村道路
建设</t>
  </si>
  <si>
    <t>隆回县_乡村建设行动_农村基础设施（含产业配套基础设施）_2024年司门前镇石山湾村 4、5组（车垅庵）水毁公路挡土墙修建</t>
  </si>
  <si>
    <t>2024年石山湾村 4、5组（车垅庵）水毁公路挡土墙修建</t>
  </si>
  <si>
    <t>2024年4月</t>
  </si>
  <si>
    <t>4、5组（车垅庵）水毁公路修建挡土墙245.76立方</t>
  </si>
  <si>
    <t>407元/立方</t>
  </si>
  <si>
    <t>解决脱贫（监测）户5户 25人安全出行,改善生产生活条件</t>
  </si>
  <si>
    <t>竹山院村</t>
  </si>
  <si>
    <t>隆回县_乡村建设行动_农村基础设施（含产业配套基础设施）_2023年司门前镇竹山院村13组（围家屋）道路硬化</t>
  </si>
  <si>
    <t>2023年竹山院村13组（围家屋）道路硬化</t>
  </si>
  <si>
    <t xml:space="preserve">13组道路硬化300米(厚0.18米、宽3.5米），挡土墙修建30方.
</t>
  </si>
  <si>
    <t>13万/处</t>
  </si>
  <si>
    <t xml:space="preserve">解决脱贫（监测）户 4 户 13人安全出行,改善生产生活条件
</t>
  </si>
  <si>
    <t>新兴村</t>
  </si>
  <si>
    <t>隆回县-周旺镇_乡村建设行动_农村基础设施（含产业配套基础设施）_2024年新兴村1组至丁家院子村主干道路段扩建</t>
  </si>
  <si>
    <t>2024年新兴村1组至丁家院子村主干道路段扩建</t>
  </si>
  <si>
    <t>1组至丁家院子路口村主干道路段长1.7公里道路扩宽1.5米（原3.5米扩建成5米）</t>
  </si>
  <si>
    <t>17.65万元/公里</t>
  </si>
  <si>
    <t>解决脱贫（监测）户64户198人安全出行，改善生产生活条件</t>
  </si>
  <si>
    <t>红星村</t>
  </si>
  <si>
    <t>隆回县-三阁司镇_乡村建设行动_农村基础设施（含产业配套基础设施）_2024年红星村香花（马岭山）进口至长铺9组龙拱桥道路换板维修</t>
  </si>
  <si>
    <t>2024年红星村香花（马岭山）进口至长铺9组龙拱桥道路换板维修</t>
  </si>
  <si>
    <t>香花（马岭山）进口至长铺9组龙拱桥道路换板维修长300米，宽3.5米，厚0.2米</t>
  </si>
  <si>
    <t>33万元/千米</t>
  </si>
  <si>
    <t>解决脱贫（监测）户134户465人安全出行,改善生产生活条件</t>
  </si>
  <si>
    <t>乐桥村</t>
  </si>
  <si>
    <t>隆回县-鸭田镇_乡村建设行动_农村基础设施（含产业配套基础设施）_2024年乐桥村2、4、5组路基及道路硬化</t>
  </si>
  <si>
    <t>2024年乐桥村2、4、5组路基及道路硬化</t>
  </si>
  <si>
    <t>2、4、5组路基及道路硬化长270米*宽3.5米*厚0.2米</t>
  </si>
  <si>
    <t>解决脱贫户、监测户11户、35人安全出行，改善生产生活条件</t>
  </si>
  <si>
    <t>红旗村</t>
  </si>
  <si>
    <t>隆回县-三阁司镇_乡村建设行动_农村基础设施（含产业配套基础设施）_2024年红旗村光明4组岩门前、院子里道路硬化</t>
  </si>
  <si>
    <t>2024年红旗村光明4组岩门前、院子里道路硬化</t>
  </si>
  <si>
    <t>光明4组岩门前、院子里道路硬化300米并进行保坎加固</t>
  </si>
  <si>
    <t>50万元/千米</t>
  </si>
  <si>
    <t>解决脱贫（监测）户24户85人安全出行,改善生产生活条件</t>
  </si>
  <si>
    <t>水栗凼村</t>
  </si>
  <si>
    <t>隆回县-虎形山瑶族乡_乡村建设行动_农村基础设施（含产业配套基础设施）_2024年水栗凼村3组鹅形山道路硬化及13-16组大田坳水渠硬化</t>
  </si>
  <si>
    <t>2024年水栗凼村3组鹅形山道路硬化及13-16组大田坳水渠硬化</t>
  </si>
  <si>
    <t>3组鹅形山道路硬化长300米，宽3.5米，厚20公分，13组-16组大田坳水渠硬化800米</t>
  </si>
  <si>
    <t>25万元/处</t>
  </si>
  <si>
    <t>解决脱贫（监测）户30户110人安全出行及农田灌溉问题，改善生产生活条件</t>
  </si>
  <si>
    <t>塘冲村</t>
  </si>
  <si>
    <t>隆回县-荷香桥镇_乡村建设行动_农村基础设施（含产业配套基础设施）_2024年塘冲村5.6.9.10.11组道路维修改造项目</t>
  </si>
  <si>
    <t>2024年塘冲村5.6.9.10.11组道路维修改造项目</t>
  </si>
  <si>
    <t>5.6.9.10.11组修建通组道路1.3公里，含石方400方</t>
  </si>
  <si>
    <t>通组道路8万元/公里、石方350元/方</t>
  </si>
  <si>
    <t>解决监测户、脱贫户57户176人生产出行问题，改善生产条件，增产增收</t>
  </si>
  <si>
    <t>(2).产业路</t>
  </si>
  <si>
    <t>桐木冲村</t>
  </si>
  <si>
    <t>隆回县-荷香桥镇_乡村建设行动_农村基础设施（含产业配套基础设施）_2024年桐木冲村8组木之缘帮扶车间产业路硬化</t>
  </si>
  <si>
    <t>2024年桐木冲村8组木之缘帮扶车间产业路硬化</t>
  </si>
  <si>
    <t>8组木之缘帮扶车间产业路道路硬化长300米，宽3.5米</t>
  </si>
  <si>
    <t>33万元/公里</t>
  </si>
  <si>
    <t>解决脱贫（监测）户36户97人生产生活出行问题，改善生产条件，增产增收</t>
  </si>
  <si>
    <t xml:space="preserve">
农村基础设施</t>
  </si>
  <si>
    <t>隆回县-横板桥镇_乡村建设行动_农村基础设施（含产业配套基础设施）_2024年立志村6、7、8组通9、10组机耕道修建浆砌石挡土墙</t>
  </si>
  <si>
    <t>2024年立志村6、7、8组通9、10组机耕道修建浆砌石挡土墙</t>
  </si>
  <si>
    <t>6、7、8组通9、10组机耕道修建浆砌石挡土墙800方</t>
  </si>
  <si>
    <t>36万元/处</t>
  </si>
  <si>
    <t>解决脱贫（监测）户16户 59人生产出行，解决农业生产出行难的问题,改善生产生活条件</t>
  </si>
  <si>
    <t>隆回县-横板桥镇_乡村建设行动_农村基础设施（含产业配套基础设施）_2024年立志村13、14组机耕桥梁修建</t>
  </si>
  <si>
    <t>2024年立志村13、14组机耕桥梁修建</t>
  </si>
  <si>
    <t>13、14组机耕桥梁修建（15*5）C35砼30方，钢筋4T</t>
  </si>
  <si>
    <t>17万/座</t>
  </si>
  <si>
    <t>解决28户脱贫（监测）户76人耕作生产出行不便的问题</t>
  </si>
  <si>
    <t>隆回县-桃花坪街道_乡村建设行动_农村基础设施（含产业配套基础设施）_2024年小水塘村盘河8、9、12、14组、山边、李公桥水塘边机耕道修建</t>
  </si>
  <si>
    <t>2024年小水塘村盘河8、9、12、14组、山边、李公桥水塘边机耕道修建</t>
  </si>
  <si>
    <t>一、小水塘村盘河8、9、12、14组机耕道：田间机耕道L850m；山边机耕道L350m；二、李公桥水塘续建机耕道700m*4.5m</t>
  </si>
  <si>
    <t>45.1万元/处</t>
  </si>
  <si>
    <t>解决脱贫（监测）户26户74人农业生产安全出行，改善生产生活条件</t>
  </si>
  <si>
    <t>万贯冲村</t>
  </si>
  <si>
    <t>隆回县-虎形山瑶族乡_乡村建设行动_农村基础设施（含产业配套基础设施）_2024年万贯冲村金银花产业及通组公路路基建设</t>
  </si>
  <si>
    <t>2024年万贯冲村金银花产业及通组公路路基建设</t>
  </si>
  <si>
    <t>2024年6月</t>
  </si>
  <si>
    <t>4-8组产业路修建1.3km，铺设0.15m厚块石680立方，铺碎石230立方，砌挡土墙60立方</t>
  </si>
  <si>
    <t>解决脱贫（监测）户28户95人生产出行问题,改善生产条件；</t>
  </si>
  <si>
    <t>隆回县-南岳庙镇_乡村建设行动_农村基础设施（含产业配套基础设施）_2024年南岳庙镇芭蕉塘村寨建小溪边道路挡土墙及路基平整</t>
  </si>
  <si>
    <t>2024年芭蕉塘村小寨垴产业道修建</t>
  </si>
  <si>
    <t>小寨垴产业道硬化长600*宽4.5</t>
  </si>
  <si>
    <t>34万/公里</t>
  </si>
  <si>
    <t>解决芭蕉塘村黄金派、李家冲村民农业生产、出行条件</t>
  </si>
  <si>
    <t>(3).农村供水保障设施建设</t>
  </si>
  <si>
    <t>水西村</t>
  </si>
  <si>
    <t>隆回县-七江镇_乡村建设行动_农村基础设施（含产业配套基础设施）_2024年水西村3、5组饮水工程扩容改建</t>
  </si>
  <si>
    <t>2024年水西村3、5组饮水工程扩容改建</t>
  </si>
  <si>
    <t>维修改建</t>
  </si>
  <si>
    <t>县水利局</t>
  </si>
  <si>
    <t>3、5组自来水提质扩容，新增水源1处，铺设水管3000米</t>
  </si>
  <si>
    <t>解决脱贫（监测）户16户，113人安全饮水问题，提高沿线村民饮水质量</t>
  </si>
  <si>
    <t>划市村</t>
  </si>
  <si>
    <t>隆回县-岩口镇_乡村建设行动_农村基础设施（含产业配套基础设施）_2024年划市村安全饮水巩固提升工程</t>
  </si>
  <si>
    <t>2024年划市村安全饮水巩固提升工程</t>
  </si>
  <si>
    <t>划市村5、8、9、10、14、15、16组安全饮水铺设管网15000米及增压设施</t>
  </si>
  <si>
    <t>解决脱贫（监测）户55户210人饮水安全问题，改善生活条件</t>
  </si>
  <si>
    <t>清江村</t>
  </si>
  <si>
    <t>隆回县-北山镇_乡村建设行动_农村基础设施（含产业配套基础设施）_2024年清江村11组电排设备及泵站机房建设和7组杨禾冲水库旁蓄水池建设</t>
  </si>
  <si>
    <t>2024年清江村11组电排设备及泵站机房建设和7组杨禾冲水库旁蓄水池建设</t>
  </si>
  <si>
    <t>1、11组电排设备
及泵站机房建设（约30㎡*2米高）
2、7组杨禾冲水库旁蓄水池新建40m³、提水泵一套、PVC（30mm）水管220米</t>
  </si>
  <si>
    <t>10万/项</t>
  </si>
  <si>
    <t>解决脱贫（监测）户44户155人饮水安全问题，改善生活条件</t>
  </si>
  <si>
    <t>2.人居环境整治</t>
  </si>
  <si>
    <t>村容村貌提升</t>
  </si>
  <si>
    <t>隆回县-北山镇_乡村建设行动_人居环境整治_2024年北山镇大伍社区集中垃圾收集站等配套设施建设</t>
  </si>
  <si>
    <t>2024年北山镇大伍社区集中垃圾收集站等配套设施建设</t>
  </si>
  <si>
    <t>16个村集中垃圾收集站及配套设施建设（4.5米*2.25米*0.8米6个；3米*2.25米*0.8米7个；2.3*2.25米*0.8米3个）</t>
  </si>
  <si>
    <t>9万/项</t>
  </si>
  <si>
    <t>解决脱贫（监测）户160户，471人人居环境，提高生活质量，提升村容村貌，治理有效</t>
  </si>
  <si>
    <t>虎形山村</t>
  </si>
  <si>
    <t>隆回县-虎形山瑶族乡_乡村建设行动_人居环境整治_2024年虎形山村10-11组月塘院落挡土墙修建</t>
  </si>
  <si>
    <t>2024年虎形山村10-11组月塘院落挡土墙修建</t>
  </si>
  <si>
    <t>10-11组月塘院落修建挡土墙4处，共640立方米</t>
  </si>
  <si>
    <t>28万元/处</t>
  </si>
  <si>
    <t>解决脱贫（监测）户10户40人人居环境条件，改善该村农户90户343人居住环境，发展旅游产业</t>
  </si>
  <si>
    <t>隆回县-虎形山瑶族乡_乡村建设行动_人居环境整治_2024年虎形山村10-11组月塘院落屋前屋后地面硬化</t>
  </si>
  <si>
    <t>2024年虎形山村10-11组月塘院落屋前屋后地面硬化</t>
  </si>
  <si>
    <t>10-11组月塘院落屋前屋后地面硬化3860平方米，水沟硬化125米（30公分*30公分）</t>
  </si>
  <si>
    <t>49万元/处</t>
  </si>
  <si>
    <t>解决脱贫（监测）户10户40人人居环境条件，改善生产生活条件</t>
  </si>
  <si>
    <t>民族村</t>
  </si>
  <si>
    <t>隆回县-山界回族乡_乡村建设行动_人居环境整治_2024年民族村1、2、3、6组院落路面硬化及附属工程</t>
  </si>
  <si>
    <t>2024年民族村1、2、3、6组院落路面硬化及附属工程</t>
  </si>
  <si>
    <t>1、2、3、6组院落路面硬化150立方米，砖砌挡土墙37立方米，浆砌石挡土墙51立方米，土石方开挖1200立方米及附属工程</t>
  </si>
  <si>
    <t>30万元/处</t>
  </si>
  <si>
    <t>解决脱贫（监测）户16户53人安全出行，改善生产生活条件</t>
  </si>
  <si>
    <t>隆回县-山界回族乡_乡村建设行动_人居环境整治_2024年老屋村垃圾收集点及附属工程建设</t>
  </si>
  <si>
    <t>2024年老屋村垃圾收集点及附属工程建设</t>
  </si>
  <si>
    <t>全村垃圾收集点及附属工程建设9处</t>
  </si>
  <si>
    <t>解决全村生活垃圾收集清运问题，改善农户和脱贫（监测）户72户261人生活条件，提升全村人居环境水平</t>
  </si>
  <si>
    <t>果胜新村</t>
  </si>
  <si>
    <t>隆回县-滩头镇_乡村建设行动_人居环境整治_2024年果胜新村沙坪点排水渠维修清淤及青龙点入户路硬化，五马片渠道修建及水井维修</t>
  </si>
  <si>
    <t>2024年果胜新村沙坪点排水渠维修清淤及青龙点入户路硬化，五马片渠道修建及水井维修</t>
  </si>
  <si>
    <t>沙坪院落3.4.5组排水渠清淤200米，涵洞维修1处，连接平板桥维修1处；；青龙入户路硬化长56米，宽2米，厚度0.1米；五马点渠道修建长580m（30cm*30cm）,180m（30cm*40cm），五马水井维修1处</t>
  </si>
  <si>
    <t>砼542元/方、渠道164元/米</t>
  </si>
  <si>
    <t>解决脱贫（监测）户33户176人人居生活环境，提高居民生活幸福度</t>
  </si>
  <si>
    <t>农村污水处理</t>
  </si>
  <si>
    <t>大竹村</t>
  </si>
  <si>
    <t>隆回县-滩头镇_乡村建设行动_人居环境整治_2024年大竹村25-30组院落污水排水渠道修建</t>
  </si>
  <si>
    <t>2024年大竹村25-30组院落污水排水渠道修建</t>
  </si>
  <si>
    <t>修建25-30组院落污水排水渠及渠道清淤，渠道全长650米(40cm*50cm)，厚度10cm</t>
  </si>
  <si>
    <t>184元/米</t>
  </si>
  <si>
    <t>解决脱贫（监测）户 41 户 168人生活污水处理问题，美化村庄；</t>
  </si>
  <si>
    <t>隆回县-桃花坪街道_乡村建设行动_人居环境整治_2024年小水塘村柳桥1、2、4组、盘荷2.11组人居环境整治</t>
  </si>
  <si>
    <t>2024年小水塘村柳桥1、2、4组、盘荷2.11组人居环境整治</t>
  </si>
  <si>
    <t>新建、续建</t>
  </si>
  <si>
    <t>一、柳桥1组挡土墙1、土方开挖21.6，M7.5浆砌石12m*3.5m*1.2m，3、C15砼压顶12×0.6×0.1；二、原老屋水塘浆砌石墙114*2.6*0.1；三、柳桥2.4组水井硬化1、C25砼盖板30×2.7×0.2，2、钢筋制安1002kg,3、空坪石灰165m2×0.15；四、盘荷2.11组山塘硬化内坡平整61×3.6，截水墙土方开挖61×0.6×0.5，C25砼截水墙61×0.6×0.4，模板制安拆61×0.6，C25砼面板61×3.6×0.1，伸缩缝61÷3.6×0.1</t>
  </si>
  <si>
    <t>17.5万元/处</t>
  </si>
  <si>
    <t>解决脱贫（监测）户48户136人人居环境问题，改善人居环境条件</t>
  </si>
  <si>
    <t>隆回县-羊古坳镇_乡村建设行动_人居环境整治_2024年龙家湾村2、12组院落地面硬化等人居环境整治</t>
  </si>
  <si>
    <t>2024年龙家湾村2、12组院落地面硬化等人居环境整治</t>
  </si>
  <si>
    <t>2、12组院落地面白改黑2200㎡，水坑淤泥清运200m³、块石回填165m³及硬化547㎡ ，12组院落入口改造及硬化310㎡，二组院落地面硬化324㎡</t>
  </si>
  <si>
    <t>白改黑80元/㎡,硬化510元/m³,块石垫层195元/m³</t>
  </si>
  <si>
    <t>解决农户255户820人其中脱贫户52户42人生活居住及出行困难，改善人居环境</t>
  </si>
  <si>
    <t>农村污水治理</t>
  </si>
  <si>
    <t>竹山村</t>
  </si>
  <si>
    <t>隆回县-周旺镇_乡村建设行动_人居环境整治_2024年周旺镇竹山村农村生态环境综合治理</t>
  </si>
  <si>
    <t>2024年周旺镇竹山村农村生态环境综合治理</t>
  </si>
  <si>
    <t>竹山村建设60口小湿地，清理陈年垃圾和污水治理</t>
  </si>
  <si>
    <t>10万/村</t>
  </si>
  <si>
    <t>解决改善农户和脱贫(监测)户50户显著提升人居环境</t>
  </si>
  <si>
    <t>水口村</t>
  </si>
  <si>
    <t>隆回县-周旺镇_乡村建设行动_人居环境整治_2024年周旺镇水口村农村生态环境综合治理</t>
  </si>
  <si>
    <t>2024年周旺镇水口村农村生态环境综合治理</t>
  </si>
  <si>
    <t>水口村建设60口小湿地，清理陈年垃圾和污水治理</t>
  </si>
  <si>
    <t>解决改善农户和脱贫(监测)户18户显著提升人居环境</t>
  </si>
  <si>
    <t>车坪村</t>
  </si>
  <si>
    <t>隆回县-周旺镇_乡村建设行动_人居环境整治_2024年周旺镇车坪村农村生态环境综合治理</t>
  </si>
  <si>
    <t>2024年周旺镇车坪村农村生态环境综合治理</t>
  </si>
  <si>
    <t>车坪村建设60口小湿地，清理陈年垃圾和污水治理</t>
  </si>
  <si>
    <t>解决改善农户和脱贫(监测)户39户显著提升人居环境</t>
  </si>
  <si>
    <t>农村卫生厕所改造</t>
  </si>
  <si>
    <t>25个乡镇、街道</t>
  </si>
  <si>
    <t>140个行政村</t>
  </si>
  <si>
    <t>隆回县_乡村建设行动_人居环境整治_2024年农村户厕改造和已建农村户用卫生厕所问题整改及提质</t>
  </si>
  <si>
    <t>2024年农村户厕改造和已建农村户用卫生厕所问题整改及提质</t>
  </si>
  <si>
    <t>农村户厕改造2000座和已建农村户用卫生厕所问题整改及提质</t>
  </si>
  <si>
    <t>430万/项</t>
  </si>
  <si>
    <t>改善农户2801户，其中脱贫（监测）户169户生活环境条件，显著提升全县人居环境</t>
  </si>
  <si>
    <t>隆回县-南岳庙镇_乡村建设行动_人居环境整治_2024年南岳庙镇芭蕉塘村人行道路硬化</t>
  </si>
  <si>
    <t>2024年南岳庙镇芭蕉塘村人行道路硬化</t>
  </si>
  <si>
    <t>硬化并维修人行道2.4公里</t>
  </si>
  <si>
    <t>解决芭蕉塘村全体村民，其中脱贫（监测）户161户534人的人居环境，改善生活和出行环境</t>
  </si>
  <si>
    <t>四、易地搬迁后扶</t>
  </si>
  <si>
    <t>“一站式”社区综合服务设施建设</t>
  </si>
  <si>
    <t>上花园村</t>
  </si>
  <si>
    <t>隆回县_易地搬迁后扶_易地搬迁后扶_2024年易地搬迁集中安置区后续扶持_－金石桥镇上花园村安置点基础设施建设项目</t>
  </si>
  <si>
    <t>2024年易地搬迁集中安置区后续扶持_－金石桥镇上花园村安置点基础设施建设项目</t>
  </si>
  <si>
    <t>树仁集中安置点基础设施建设：①后面空坪硬化400平方；②砌围墙长80米*1.5米高</t>
  </si>
  <si>
    <t>解决集中安置点脱贫(监测)户37户137人红白喜事办理场地和改善生产生活条件</t>
  </si>
  <si>
    <t>香溪村</t>
  </si>
  <si>
    <t>隆回县-大水田乡_易地搬迁后扶_易地搬迁后扶_2024年易地搬迁集中安置区后续扶持_－大水田乡香溪村安置点基础设施建设项目</t>
  </si>
  <si>
    <t>2024年易地搬迁集中安置区后续扶持_－大水田乡香溪村安置点基础设施建设项目</t>
  </si>
  <si>
    <t>香溪村易地搬迁集中安置点砌花坛长180m等基础设施建设</t>
  </si>
  <si>
    <t>10万元/安置点</t>
  </si>
  <si>
    <t>改善香溪村集中安置点脱贫（监测）户16户65人人居环境等生产生活条件，提升幸福指数</t>
  </si>
  <si>
    <t>隆回县-罗洪镇_易地搬迁后扶_易地搬迁后扶_2024年易地搬迁集中安置区后续扶持_－罗洪镇严胜村安置点基础设施建设项目</t>
  </si>
  <si>
    <t>2024年易地搬迁集中安置区后续扶持_－罗洪镇严胜村安置点基础设施建设项目</t>
  </si>
  <si>
    <t>新建、翻修沉砂井各两处；新建排水暗涵17m，排水沟23m；挡土墙建设13m³，混凝土硬化110m³</t>
  </si>
  <si>
    <t>10 万元/处</t>
  </si>
  <si>
    <t>解决严胜村易地搬迁集中安置区基础设施薄弱问题，改善脱贫（监测）户34户110人生活条件</t>
  </si>
  <si>
    <t>高家社区</t>
  </si>
  <si>
    <t>隆回县-七江镇_易地搬迁后扶_易地搬迁后扶_2024年易地搬迁集中安置区后续扶持_－七江镇高家社区安置点基础设施建设项目</t>
  </si>
  <si>
    <t>2024年易地搬迁集中安置区后续扶持_－七江镇高家社区安置点基础设施建设项目</t>
  </si>
  <si>
    <t xml:space="preserve">新建 </t>
  </si>
  <si>
    <t>高家社区易地搬迁集中安置点更换下水道盖板4个、新建西区排水沟55m*0.3*0.3*0.1、修复路面3米、修复坍塌地窟1米、更换大管4米、对水沟进行混泥土加固260米、更换东区消防栓开关等公共基础设施建设</t>
  </si>
  <si>
    <t>解决安置点脱贫（监测）户 87户 242人日常出行及人居环境条件，提高居民幸福感</t>
  </si>
  <si>
    <t>风云亭村</t>
  </si>
  <si>
    <t>隆回县_易地搬迁后扶_易地搬迁后扶_2024年司门前镇风云亭村安置点基础设施建设项目</t>
  </si>
  <si>
    <t>2024年易地搬迁集中安置区后续扶持_－司门前镇镇风云亭村安置点基础设施建设项目</t>
  </si>
  <si>
    <t>5组易地扶贫搬迁安置点内道路硬化200m</t>
  </si>
  <si>
    <t>500元/米</t>
  </si>
  <si>
    <t>解决脱贫（监测）户18户74人安全出行,改善生产生活条件</t>
  </si>
  <si>
    <t>朝阳新村</t>
  </si>
  <si>
    <t>隆回县_易地搬迁后扶_易地搬迁后扶_2024年易地搬迁集中安置区后续扶持_－六都寨镇朝阳新村安置点基础设施建设项目</t>
  </si>
  <si>
    <t>2024年易地搬迁集中安置区后续扶持_－六都寨镇朝阳新村安置点基础设施建设项目</t>
  </si>
  <si>
    <t xml:space="preserve">朝阳新村易地搬迁点新建24间禽舍1座 </t>
  </si>
  <si>
    <t>改善脱贫（监测）户 24户93人家禽散养问题，改善生产条件，增产增收，改善人居环境卫生</t>
  </si>
  <si>
    <t>思源小区</t>
  </si>
  <si>
    <t>隆回县-桃花坪街道_易地搬迁后扶_易地搬迁后扶_2024年易地搬迁县城集中安置区后续扶持－思源小区公共基础服务设施提升工程</t>
  </si>
  <si>
    <t>2024年易地搬迁县城集中安置区后续扶持－思源小区公共基础服务设施提升工程</t>
  </si>
  <si>
    <t>2024年思源小区地面平整硬化400平方米及相关配套基础设施建设，砌墙砖混结构（长100米，宽2.2米）</t>
  </si>
  <si>
    <t>30万元/安置区</t>
  </si>
  <si>
    <t>解决脱贫（监测）户645户2791人人居环境问题，改善人居环境</t>
  </si>
  <si>
    <t>兴业小区</t>
  </si>
  <si>
    <t>隆回县-桃花坪街道_易地搬迁后扶_易地搬迁后扶_2024年易地搬迁集中安置区后续扶持－兴业小区公共基础服务设施提升工程</t>
  </si>
  <si>
    <t>2024年易地搬迁集中安置区后续扶持－兴业小区公共基础服务设施提升工程</t>
  </si>
  <si>
    <t>易地搬迁县城集中安置区兴业小区8-9栋地面平整硬化600平方米及相关配套基础设施建设</t>
  </si>
  <si>
    <t>27万元/安置区</t>
  </si>
  <si>
    <t>解决脱贫（监测）户442户1691人人居环境问题，改善健身娱乐问题</t>
  </si>
  <si>
    <t>五、巩固三保障成果</t>
  </si>
  <si>
    <t>教育</t>
  </si>
  <si>
    <t>巩固三保障成果</t>
  </si>
  <si>
    <t>享受“雨露计划”职业教育补助</t>
  </si>
  <si>
    <t>隆回县_巩固三保障成果_教育_2024年度雨露计划职业教育补助</t>
  </si>
  <si>
    <t>2024年度雨露计划职业教育补助</t>
  </si>
  <si>
    <t>对就读中等职业学校、高职高专院校、技师学院已注册普通全日制正式学籍的本县脱贫户家族子女（含监测对象），落实助学补助政策</t>
  </si>
  <si>
    <t>1500元/人/学期</t>
  </si>
  <si>
    <t>受助家庭子女雨露计划职业学历助学补助实现“应补尽补”，资金发放及时率100%</t>
  </si>
  <si>
    <t>六、其他</t>
  </si>
  <si>
    <t>2.扶持村级集体经济项目</t>
  </si>
  <si>
    <t>其他</t>
  </si>
  <si>
    <t>扶持村级集体经济项目</t>
  </si>
  <si>
    <t>有关乡镇（街道）</t>
  </si>
  <si>
    <t>隆回县-其他_其他_2024年扶持村级集体经济项目</t>
  </si>
  <si>
    <t>2024年扶持村级集体经济项目</t>
  </si>
  <si>
    <t>县组织部</t>
  </si>
  <si>
    <t>全县25个乡镇（街道）新一轮发展壮大新型村级集体经济和红色美丽村庄建设扶持计划</t>
  </si>
  <si>
    <t>1550万元/项</t>
  </si>
  <si>
    <t>可招收脱贫(监测)人员务工，惠及脱贫（监测）人口92091户7113人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</si>
</sst>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11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\(0.00\)"/>
    <numFmt numFmtId="177" formatCode="0;[Red]0"/>
    <numFmt numFmtId="178" formatCode="yyyy&quot;年&quot;m&quot;月&quot;;@"/>
    <numFmt numFmtId="179" formatCode="0.0_);\(0.0\)"/>
    <numFmt numFmtId="180" formatCode="0_ "/>
    <numFmt numFmtId="181" formatCode="0_);\(0\)"/>
    <numFmt numFmtId="182" formatCode="0.00_);[Red]\(0.00\)"/>
  </numFmts>
  <fonts count="46">
    <font>
      <sz val="11"/>
      <name val="宋体"/>
      <charset val="134"/>
    </font>
    <font>
      <sz val="9"/>
      <name val="宋体"/>
      <charset val="134"/>
    </font>
    <font>
      <sz val="16"/>
      <name val="仿宋"/>
      <charset val="134"/>
    </font>
    <font>
      <sz val="22"/>
      <name val="方正小标宋_GBK"/>
      <charset val="134"/>
    </font>
    <font>
      <sz val="9"/>
      <name val="方正小标宋_GBK"/>
      <charset val="134"/>
    </font>
    <font>
      <sz val="9"/>
      <color rgb="FFFF0000"/>
      <name val="宋体"/>
      <charset val="134"/>
    </font>
    <font>
      <b/>
      <sz val="9"/>
      <name val="宋体"/>
      <charset val="134"/>
    </font>
    <font>
      <sz val="9"/>
      <name val="Times New Roman"/>
      <charset val="134"/>
    </font>
    <font>
      <sz val="9"/>
      <color rgb="FFFF0000"/>
      <name val="宋体"/>
      <charset val="1"/>
    </font>
    <font>
      <sz val="9"/>
      <name val="宋体"/>
      <charset val="204"/>
    </font>
    <font>
      <sz val="11"/>
      <color theme="1"/>
      <name val="Tahoma"/>
      <charset val="134"/>
    </font>
    <font>
      <sz val="15"/>
      <color theme="1"/>
      <name val="仿宋"/>
      <charset val="134"/>
    </font>
    <font>
      <sz val="20"/>
      <color theme="1"/>
      <name val="方正小标宋_GBK"/>
      <charset val="134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5"/>
      <color theme="1"/>
      <name val="宋体"/>
      <charset val="134"/>
      <scheme val="minor"/>
    </font>
    <font>
      <sz val="12"/>
      <color theme="1"/>
      <name val="仿宋"/>
      <charset val="134"/>
    </font>
    <font>
      <sz val="18"/>
      <color theme="1"/>
      <name val="方正小标宋简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sz val="11"/>
      <color rgb="FF000000"/>
      <name val="微软雅黑"/>
      <charset val="134"/>
    </font>
    <font>
      <sz val="11"/>
      <color rgb="FF000000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">
    <xf numFmtId="0" fontId="0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3" borderId="9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4" borderId="12" applyNumberFormat="0" applyAlignment="0" applyProtection="0">
      <alignment vertical="center"/>
    </xf>
    <xf numFmtId="0" fontId="31" fillId="5" borderId="13" applyNumberFormat="0" applyAlignment="0" applyProtection="0">
      <alignment vertical="center"/>
    </xf>
    <xf numFmtId="0" fontId="32" fillId="5" borderId="12" applyNumberFormat="0" applyAlignment="0" applyProtection="0">
      <alignment vertical="center"/>
    </xf>
    <xf numFmtId="0" fontId="33" fillId="6" borderId="14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41" fillId="0" borderId="0">
      <protection locked="0"/>
    </xf>
    <xf numFmtId="0" fontId="42" fillId="0" borderId="0">
      <protection locked="0"/>
    </xf>
    <xf numFmtId="0" fontId="43" fillId="0" borderId="0">
      <protection locked="0"/>
    </xf>
    <xf numFmtId="0" fontId="44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1" fillId="0" borderId="0">
      <protection locked="0"/>
    </xf>
    <xf numFmtId="0" fontId="45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3" fillId="0" borderId="0" applyProtection="0">
      <alignment vertical="center"/>
    </xf>
    <xf numFmtId="0" fontId="43" fillId="0" borderId="0" applyProtection="0">
      <alignment vertical="center"/>
    </xf>
    <xf numFmtId="0" fontId="13" fillId="0" borderId="0">
      <alignment vertical="center"/>
    </xf>
    <xf numFmtId="0" fontId="41" fillId="0" borderId="0"/>
  </cellStyleXfs>
  <cellXfs count="131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vertical="center" shrinkToFi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 shrinkToFi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 wrapText="1"/>
    </xf>
    <xf numFmtId="176" fontId="0" fillId="0" borderId="0" xfId="0" applyNumberFormat="1" applyFont="1" applyFill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 shrinkToFi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177" fontId="1" fillId="0" borderId="2" xfId="50" applyNumberFormat="1" applyFont="1" applyFill="1" applyBorder="1" applyAlignment="1" applyProtection="1">
      <alignment horizontal="center" vertical="center" wrapText="1" shrinkToFi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0" borderId="2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justify" vertical="center"/>
    </xf>
    <xf numFmtId="0" fontId="1" fillId="0" borderId="2" xfId="55" applyFont="1" applyFill="1" applyBorder="1" applyAlignment="1" applyProtection="1">
      <alignment horizontal="center" vertical="center" wrapText="1"/>
    </xf>
    <xf numFmtId="0" fontId="1" fillId="0" borderId="2" xfId="57" applyFont="1" applyFill="1" applyBorder="1" applyAlignment="1" applyProtection="1">
      <alignment horizontal="center" vertical="center" wrapText="1"/>
    </xf>
    <xf numFmtId="0" fontId="1" fillId="0" borderId="2" xfId="49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176" fontId="0" fillId="0" borderId="0" xfId="0" applyNumberFormat="1" applyFont="1" applyFill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 wrapText="1"/>
    </xf>
    <xf numFmtId="176" fontId="1" fillId="0" borderId="5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shrinkToFit="1"/>
    </xf>
    <xf numFmtId="176" fontId="1" fillId="0" borderId="2" xfId="0" applyNumberFormat="1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left" vertical="center" wrapText="1"/>
    </xf>
    <xf numFmtId="57" fontId="1" fillId="0" borderId="2" xfId="0" applyNumberFormat="1" applyFont="1" applyFill="1" applyBorder="1" applyAlignment="1">
      <alignment horizontal="center" vertical="center" wrapText="1" shrinkToFit="1"/>
    </xf>
    <xf numFmtId="0" fontId="1" fillId="0" borderId="2" xfId="0" applyNumberFormat="1" applyFont="1" applyFill="1" applyBorder="1" applyAlignment="1">
      <alignment horizontal="left" vertical="center" wrapText="1"/>
    </xf>
    <xf numFmtId="176" fontId="1" fillId="0" borderId="2" xfId="0" applyNumberFormat="1" applyFont="1" applyFill="1" applyBorder="1" applyAlignment="1">
      <alignment horizontal="center" vertical="center"/>
    </xf>
    <xf numFmtId="57" fontId="1" fillId="0" borderId="2" xfId="0" applyNumberFormat="1" applyFont="1" applyFill="1" applyBorder="1" applyAlignment="1">
      <alignment horizontal="center" vertical="center" wrapText="1"/>
    </xf>
    <xf numFmtId="0" fontId="1" fillId="0" borderId="2" xfId="49" applyFont="1" applyFill="1" applyBorder="1" applyAlignment="1" applyProtection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top" wrapText="1"/>
    </xf>
    <xf numFmtId="178" fontId="1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/>
    </xf>
    <xf numFmtId="178" fontId="1" fillId="0" borderId="2" xfId="55" applyNumberFormat="1" applyFont="1" applyFill="1" applyBorder="1" applyAlignment="1" applyProtection="1">
      <alignment horizontal="center" vertical="center" wrapText="1"/>
    </xf>
    <xf numFmtId="0" fontId="1" fillId="0" borderId="2" xfId="55" applyFont="1" applyFill="1" applyBorder="1" applyAlignment="1" applyProtection="1">
      <alignment horizontal="left" vertical="center" wrapText="1"/>
    </xf>
    <xf numFmtId="176" fontId="1" fillId="0" borderId="2" xfId="55" applyNumberFormat="1" applyFont="1" applyFill="1" applyBorder="1" applyAlignment="1" applyProtection="1">
      <alignment horizontal="center" vertical="center" wrapText="1"/>
    </xf>
    <xf numFmtId="176" fontId="1" fillId="0" borderId="2" xfId="57" applyNumberFormat="1" applyFont="1" applyFill="1" applyBorder="1" applyAlignment="1" applyProtection="1">
      <alignment horizontal="center" vertical="center" wrapText="1"/>
    </xf>
    <xf numFmtId="176" fontId="1" fillId="0" borderId="2" xfId="0" applyNumberFormat="1" applyFont="1" applyFill="1" applyBorder="1">
      <alignment vertical="center"/>
    </xf>
    <xf numFmtId="57" fontId="1" fillId="0" borderId="2" xfId="0" applyNumberFormat="1" applyFont="1" applyFill="1" applyBorder="1" applyAlignment="1">
      <alignment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178" fontId="1" fillId="0" borderId="2" xfId="49" applyNumberFormat="1" applyFont="1" applyFill="1" applyBorder="1" applyAlignment="1" applyProtection="1">
      <alignment horizontal="center" vertical="center" wrapText="1" shrinkToFit="1"/>
    </xf>
    <xf numFmtId="179" fontId="1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176" fontId="1" fillId="0" borderId="6" xfId="0" applyNumberFormat="1" applyFont="1" applyFill="1" applyBorder="1" applyAlignment="1">
      <alignment horizontal="center" vertical="center" wrapText="1"/>
    </xf>
    <xf numFmtId="176" fontId="1" fillId="0" borderId="7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1" fillId="0" borderId="4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shrinkToFit="1"/>
    </xf>
    <xf numFmtId="0" fontId="5" fillId="0" borderId="2" xfId="0" applyFont="1" applyFill="1" applyBorder="1" applyAlignment="1">
      <alignment horizontal="left" vertical="center" wrapText="1"/>
    </xf>
    <xf numFmtId="176" fontId="5" fillId="0" borderId="2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horizontal="left" vertical="center" wrapText="1"/>
    </xf>
    <xf numFmtId="177" fontId="1" fillId="0" borderId="2" xfId="50" applyNumberFormat="1" applyFont="1" applyFill="1" applyBorder="1" applyAlignment="1" applyProtection="1">
      <alignment horizontal="left" vertical="center" wrapText="1" shrinkToFit="1"/>
    </xf>
    <xf numFmtId="0" fontId="1" fillId="0" borderId="2" xfId="0" applyFont="1" applyFill="1" applyBorder="1">
      <alignment vertical="center"/>
    </xf>
    <xf numFmtId="0" fontId="1" fillId="0" borderId="2" xfId="52" applyFont="1" applyFill="1" applyBorder="1" applyAlignment="1" applyProtection="1">
      <alignment horizontal="left" vertical="center" wrapText="1"/>
    </xf>
    <xf numFmtId="0" fontId="1" fillId="0" borderId="2" xfId="53" applyFont="1" applyFill="1" applyBorder="1" applyAlignment="1" applyProtection="1">
      <alignment horizontal="left" vertical="center" wrapText="1"/>
    </xf>
    <xf numFmtId="177" fontId="1" fillId="0" borderId="2" xfId="50" applyNumberFormat="1" applyFont="1" applyFill="1" applyBorder="1" applyAlignment="1" applyProtection="1">
      <alignment horizontal="left" vertical="center" wrapText="1"/>
    </xf>
    <xf numFmtId="0" fontId="1" fillId="0" borderId="2" xfId="57" applyFont="1" applyFill="1" applyBorder="1" applyAlignment="1" applyProtection="1">
      <alignment horizontal="left" vertical="center" wrapText="1"/>
    </xf>
    <xf numFmtId="180" fontId="1" fillId="0" borderId="2" xfId="0" applyNumberFormat="1" applyFont="1" applyFill="1" applyBorder="1" applyAlignment="1">
      <alignment horizontal="left" vertical="center" wrapText="1"/>
    </xf>
    <xf numFmtId="0" fontId="1" fillId="0" borderId="2" xfId="51" applyFont="1" applyFill="1" applyBorder="1" applyAlignment="1" applyProtection="1">
      <alignment horizontal="left" vertical="center" wrapText="1"/>
    </xf>
    <xf numFmtId="0" fontId="1" fillId="0" borderId="2" xfId="51" applyFont="1" applyFill="1" applyBorder="1" applyAlignment="1" applyProtection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 shrinkToFit="1"/>
    </xf>
    <xf numFmtId="176" fontId="1" fillId="0" borderId="2" xfId="0" applyNumberFormat="1" applyFont="1" applyFill="1" applyBorder="1" applyAlignment="1">
      <alignment horizontal="left" vertical="center" wrapText="1"/>
    </xf>
    <xf numFmtId="178" fontId="1" fillId="0" borderId="2" xfId="0" applyNumberFormat="1" applyFont="1" applyFill="1" applyBorder="1" applyAlignment="1">
      <alignment horizontal="center" vertical="center" wrapText="1" shrinkToFit="1"/>
    </xf>
    <xf numFmtId="180" fontId="1" fillId="0" borderId="2" xfId="0" applyNumberFormat="1" applyFont="1" applyFill="1" applyBorder="1" applyAlignment="1">
      <alignment horizontal="center" vertical="center" wrapText="1"/>
    </xf>
    <xf numFmtId="181" fontId="1" fillId="0" borderId="2" xfId="0" applyNumberFormat="1" applyFont="1" applyFill="1" applyBorder="1" applyAlignment="1">
      <alignment horizontal="left" vertical="center" wrapText="1"/>
    </xf>
    <xf numFmtId="177" fontId="1" fillId="0" borderId="2" xfId="0" applyNumberFormat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0" fillId="0" borderId="0" xfId="0" applyFont="1" applyFill="1" applyAlignment="1"/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 wrapText="1"/>
    </xf>
    <xf numFmtId="0" fontId="15" fillId="0" borderId="5" xfId="50" applyNumberFormat="1" applyFont="1" applyFill="1" applyBorder="1" applyAlignment="1" applyProtection="1">
      <alignment horizontal="center" vertical="center" wrapText="1"/>
    </xf>
    <xf numFmtId="181" fontId="14" fillId="0" borderId="2" xfId="0" applyNumberFormat="1" applyFont="1" applyFill="1" applyBorder="1" applyAlignment="1">
      <alignment horizontal="center" vertical="center"/>
    </xf>
    <xf numFmtId="176" fontId="14" fillId="0" borderId="2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15" fillId="0" borderId="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7" fillId="0" borderId="0" xfId="63" applyFont="1" applyFill="1" applyBorder="1" applyAlignment="1">
      <alignment horizontal="left" vertical="center" wrapText="1"/>
    </xf>
    <xf numFmtId="0" fontId="17" fillId="0" borderId="0" xfId="63" applyFont="1" applyFill="1" applyBorder="1" applyAlignment="1">
      <alignment horizontal="center" vertical="center" wrapText="1"/>
    </xf>
    <xf numFmtId="0" fontId="13" fillId="0" borderId="0" xfId="63" applyFont="1" applyFill="1" applyAlignment="1">
      <alignment horizontal="center" vertical="center" wrapText="1"/>
    </xf>
    <xf numFmtId="0" fontId="18" fillId="0" borderId="0" xfId="63" applyFont="1" applyFill="1" applyAlignment="1">
      <alignment horizontal="center" vertical="center" wrapText="1"/>
    </xf>
    <xf numFmtId="0" fontId="19" fillId="0" borderId="2" xfId="63" applyFont="1" applyFill="1" applyBorder="1" applyAlignment="1">
      <alignment horizontal="center" vertical="center" wrapText="1"/>
    </xf>
    <xf numFmtId="0" fontId="20" fillId="0" borderId="5" xfId="64" applyFont="1" applyFill="1" applyBorder="1" applyAlignment="1">
      <alignment horizontal="center" vertical="center" wrapText="1"/>
    </xf>
    <xf numFmtId="0" fontId="20" fillId="0" borderId="6" xfId="64" applyFont="1" applyFill="1" applyBorder="1" applyAlignment="1">
      <alignment horizontal="center" vertical="center" wrapText="1"/>
    </xf>
    <xf numFmtId="182" fontId="19" fillId="0" borderId="2" xfId="63" applyNumberFormat="1" applyFont="1" applyFill="1" applyBorder="1" applyAlignment="1">
      <alignment horizontal="center" vertical="center" wrapText="1"/>
    </xf>
    <xf numFmtId="182" fontId="20" fillId="0" borderId="2" xfId="0" applyNumberFormat="1" applyFont="1" applyFill="1" applyBorder="1" applyAlignment="1">
      <alignment horizontal="center" vertical="center"/>
    </xf>
    <xf numFmtId="182" fontId="19" fillId="0" borderId="5" xfId="63" applyNumberFormat="1" applyFont="1" applyFill="1" applyBorder="1" applyAlignment="1">
      <alignment horizontal="center" vertical="center" wrapText="1"/>
    </xf>
    <xf numFmtId="0" fontId="20" fillId="0" borderId="2" xfId="63" applyFont="1" applyFill="1" applyBorder="1" applyAlignment="1">
      <alignment horizontal="center" vertical="center" wrapText="1"/>
    </xf>
    <xf numFmtId="176" fontId="15" fillId="0" borderId="5" xfId="0" applyNumberFormat="1" applyFont="1" applyFill="1" applyBorder="1" applyAlignment="1">
      <alignment horizontal="center" vertical="center"/>
    </xf>
    <xf numFmtId="176" fontId="15" fillId="0" borderId="6" xfId="0" applyNumberFormat="1" applyFont="1" applyFill="1" applyBorder="1" applyAlignment="1">
      <alignment horizontal="center" vertical="center"/>
    </xf>
    <xf numFmtId="182" fontId="19" fillId="0" borderId="6" xfId="63" applyNumberFormat="1" applyFont="1" applyFill="1" applyBorder="1" applyAlignment="1">
      <alignment horizontal="center" vertical="center" wrapText="1"/>
    </xf>
    <xf numFmtId="0" fontId="15" fillId="0" borderId="5" xfId="0" applyNumberFormat="1" applyFont="1" applyFill="1" applyBorder="1" applyAlignment="1">
      <alignment horizontal="center" vertical="center" wrapText="1"/>
    </xf>
    <xf numFmtId="0" fontId="15" fillId="0" borderId="6" xfId="0" applyNumberFormat="1" applyFont="1" applyFill="1" applyBorder="1" applyAlignment="1">
      <alignment horizontal="center" vertical="center" wrapText="1"/>
    </xf>
    <xf numFmtId="0" fontId="15" fillId="0" borderId="5" xfId="51" applyFont="1" applyFill="1" applyBorder="1" applyAlignment="1" applyProtection="1">
      <alignment horizontal="center" vertical="center" wrapText="1"/>
    </xf>
    <xf numFmtId="0" fontId="15" fillId="0" borderId="6" xfId="51" applyFont="1" applyFill="1" applyBorder="1" applyAlignment="1" applyProtection="1">
      <alignment horizontal="center" vertical="center" wrapText="1"/>
    </xf>
    <xf numFmtId="0" fontId="13" fillId="0" borderId="0" xfId="63" applyFill="1" applyAlignment="1">
      <alignment horizontal="center" vertical="center" wrapText="1"/>
    </xf>
    <xf numFmtId="0" fontId="21" fillId="0" borderId="0" xfId="0" applyFont="1" applyFill="1" applyAlignment="1"/>
    <xf numFmtId="176" fontId="15" fillId="0" borderId="7" xfId="0" applyNumberFormat="1" applyFont="1" applyFill="1" applyBorder="1" applyAlignment="1">
      <alignment horizontal="center" vertical="center"/>
    </xf>
    <xf numFmtId="182" fontId="19" fillId="0" borderId="7" xfId="63" applyNumberFormat="1" applyFont="1" applyFill="1" applyBorder="1" applyAlignment="1">
      <alignment horizontal="center" vertical="center" wrapText="1"/>
    </xf>
    <xf numFmtId="0" fontId="19" fillId="0" borderId="8" xfId="63" applyNumberFormat="1" applyFont="1" applyFill="1" applyBorder="1" applyAlignment="1">
      <alignment horizontal="center" vertical="center" wrapText="1"/>
    </xf>
    <xf numFmtId="0" fontId="15" fillId="0" borderId="7" xfId="0" applyNumberFormat="1" applyFont="1" applyFill="1" applyBorder="1" applyAlignment="1">
      <alignment horizontal="center" vertical="center" wrapText="1"/>
    </xf>
    <xf numFmtId="0" fontId="15" fillId="0" borderId="7" xfId="51" applyFont="1" applyFill="1" applyBorder="1" applyAlignment="1" applyProtection="1">
      <alignment horizontal="center" vertical="center" wrapText="1"/>
    </xf>
  </cellXfs>
  <cellStyles count="6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6" xfId="49"/>
    <cellStyle name="常规 2 10 12" xfId="50"/>
    <cellStyle name="常规_Sheet1" xfId="51"/>
    <cellStyle name="Excel Built-in Accent3" xfId="52"/>
    <cellStyle name="常规 7" xfId="53"/>
    <cellStyle name="常规 17" xfId="54"/>
    <cellStyle name="常规 2" xfId="55"/>
    <cellStyle name="常规 48" xfId="56"/>
    <cellStyle name="常规 10 10 3" xfId="57"/>
    <cellStyle name="常规 8" xfId="58"/>
    <cellStyle name="常规 5" xfId="59"/>
    <cellStyle name="常规 18" xfId="60"/>
    <cellStyle name="常规 2 2 4" xfId="61"/>
    <cellStyle name="常规 2 2 2" xfId="62"/>
    <cellStyle name="常规 10 10 3 2 2 2" xfId="63"/>
    <cellStyle name="_x000a_mouse.drv=lm" xfId="6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40"/>
  <sheetViews>
    <sheetView zoomScale="145" zoomScaleNormal="145" topLeftCell="A21" workbookViewId="0">
      <selection activeCell="A28" sqref="A28:A35"/>
    </sheetView>
  </sheetViews>
  <sheetFormatPr defaultColWidth="9.125" defaultRowHeight="38" customHeight="1"/>
  <cols>
    <col min="1" max="1" width="4.29166666666667" style="92" customWidth="1"/>
    <col min="2" max="2" width="15.5" style="105" customWidth="1"/>
    <col min="3" max="3" width="8.75" style="105" customWidth="1"/>
    <col min="4" max="4" width="7.375" style="105" customWidth="1"/>
    <col min="5" max="5" width="8.125" style="105" customWidth="1"/>
    <col min="6" max="6" width="8.875" style="105" customWidth="1"/>
    <col min="7" max="7" width="7.425" style="105" customWidth="1"/>
    <col min="8" max="8" width="9.5" style="105" customWidth="1"/>
    <col min="9" max="9" width="8.125" style="105" customWidth="1"/>
    <col min="10" max="10" width="6.625" style="105" customWidth="1"/>
    <col min="11" max="11" width="6.75" style="105" customWidth="1"/>
    <col min="12" max="12" width="8.49166666666667" style="105" customWidth="1"/>
    <col min="13" max="14" width="6.875" style="105" customWidth="1"/>
    <col min="15" max="15" width="6.625" style="105" customWidth="1"/>
    <col min="16" max="16" width="7.625" style="105" customWidth="1"/>
    <col min="17" max="17" width="8.44166666666667" style="105" customWidth="1"/>
    <col min="18" max="18" width="8.875" style="105" customWidth="1"/>
    <col min="19" max="16381" width="9.125" style="92" customWidth="1"/>
    <col min="16382" max="16384" width="9.125" style="92"/>
  </cols>
  <sheetData>
    <row r="1" s="92" customFormat="1" ht="21" customHeight="1" spans="1:18">
      <c r="A1" s="106" t="s">
        <v>0</v>
      </c>
      <c r="B1" s="107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24"/>
    </row>
    <row r="2" s="92" customFormat="1" ht="24" customHeight="1" spans="1:18">
      <c r="A2" s="109" t="s">
        <v>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</row>
    <row r="3" s="92" customFormat="1" ht="19" customHeight="1" spans="1:18">
      <c r="A3" s="110" t="s">
        <v>2</v>
      </c>
      <c r="B3" s="110" t="s">
        <v>3</v>
      </c>
      <c r="C3" s="111" t="s">
        <v>4</v>
      </c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0" t="s">
        <v>5</v>
      </c>
    </row>
    <row r="4" s="92" customFormat="1" customHeight="1" spans="1:18">
      <c r="A4" s="110"/>
      <c r="B4" s="110"/>
      <c r="C4" s="99" t="s">
        <v>6</v>
      </c>
      <c r="D4" s="99" t="s">
        <v>7</v>
      </c>
      <c r="E4" s="100" t="s">
        <v>8</v>
      </c>
      <c r="F4" s="99" t="s">
        <v>9</v>
      </c>
      <c r="G4" s="99" t="s">
        <v>10</v>
      </c>
      <c r="H4" s="99" t="s">
        <v>11</v>
      </c>
      <c r="I4" s="99" t="s">
        <v>12</v>
      </c>
      <c r="J4" s="99" t="s">
        <v>13</v>
      </c>
      <c r="K4" s="99" t="s">
        <v>14</v>
      </c>
      <c r="L4" s="99" t="s">
        <v>15</v>
      </c>
      <c r="M4" s="99" t="s">
        <v>16</v>
      </c>
      <c r="N4" s="99" t="s">
        <v>17</v>
      </c>
      <c r="O4" s="99" t="s">
        <v>18</v>
      </c>
      <c r="P4" s="99" t="s">
        <v>19</v>
      </c>
      <c r="Q4" s="99" t="s">
        <v>20</v>
      </c>
      <c r="R4" s="110"/>
    </row>
    <row r="5" s="92" customFormat="1" ht="16" customHeight="1" spans="1:18">
      <c r="A5" s="110">
        <v>1</v>
      </c>
      <c r="B5" s="110" t="s">
        <v>21</v>
      </c>
      <c r="C5" s="113"/>
      <c r="D5" s="113"/>
      <c r="E5" s="113">
        <v>10.5</v>
      </c>
      <c r="F5" s="113"/>
      <c r="G5" s="113"/>
      <c r="H5" s="113"/>
      <c r="I5" s="113">
        <v>16.56</v>
      </c>
      <c r="J5" s="113">
        <v>10.5</v>
      </c>
      <c r="K5" s="113"/>
      <c r="L5" s="113">
        <v>10</v>
      </c>
      <c r="M5" s="113">
        <v>9</v>
      </c>
      <c r="N5" s="113"/>
      <c r="O5" s="113"/>
      <c r="P5" s="113"/>
      <c r="Q5" s="113"/>
      <c r="R5" s="113">
        <f>SUM(C5:Q5)</f>
        <v>56.56</v>
      </c>
    </row>
    <row r="6" s="92" customFormat="1" ht="16" customHeight="1" spans="1:18">
      <c r="A6" s="110">
        <v>2</v>
      </c>
      <c r="B6" s="110" t="s">
        <v>22</v>
      </c>
      <c r="C6" s="113"/>
      <c r="D6" s="113"/>
      <c r="E6" s="113"/>
      <c r="F6" s="113"/>
      <c r="G6" s="113"/>
      <c r="H6" s="113"/>
      <c r="I6" s="113">
        <v>5.76</v>
      </c>
      <c r="J6" s="113">
        <v>30</v>
      </c>
      <c r="K6" s="113"/>
      <c r="L6" s="113"/>
      <c r="M6" s="113"/>
      <c r="N6" s="113"/>
      <c r="O6" s="113">
        <v>10</v>
      </c>
      <c r="P6" s="113"/>
      <c r="Q6" s="113"/>
      <c r="R6" s="113">
        <f t="shared" ref="R6:R29" si="0">SUM(C6:Q6)</f>
        <v>45.76</v>
      </c>
    </row>
    <row r="7" s="92" customFormat="1" ht="16" customHeight="1" spans="1:18">
      <c r="A7" s="110">
        <v>3</v>
      </c>
      <c r="B7" s="110" t="s">
        <v>23</v>
      </c>
      <c r="C7" s="113"/>
      <c r="D7" s="113"/>
      <c r="E7" s="113"/>
      <c r="F7" s="113"/>
      <c r="G7" s="113"/>
      <c r="H7" s="113"/>
      <c r="I7" s="113">
        <v>29.16</v>
      </c>
      <c r="J7" s="113"/>
      <c r="K7" s="113"/>
      <c r="L7" s="113"/>
      <c r="M7" s="113"/>
      <c r="N7" s="113"/>
      <c r="O7" s="113"/>
      <c r="P7" s="113"/>
      <c r="Q7" s="113"/>
      <c r="R7" s="113">
        <f t="shared" si="0"/>
        <v>29.16</v>
      </c>
    </row>
    <row r="8" s="92" customFormat="1" ht="16" customHeight="1" spans="1:18">
      <c r="A8" s="110">
        <v>4</v>
      </c>
      <c r="B8" s="110" t="s">
        <v>24</v>
      </c>
      <c r="C8" s="113"/>
      <c r="D8" s="113"/>
      <c r="E8" s="113"/>
      <c r="F8" s="113"/>
      <c r="G8" s="113"/>
      <c r="H8" s="113"/>
      <c r="I8" s="113">
        <v>10.8</v>
      </c>
      <c r="J8" s="113"/>
      <c r="K8" s="113"/>
      <c r="L8" s="113"/>
      <c r="M8" s="113"/>
      <c r="N8" s="113"/>
      <c r="O8" s="113"/>
      <c r="P8" s="113"/>
      <c r="Q8" s="113"/>
      <c r="R8" s="113">
        <f t="shared" si="0"/>
        <v>10.8</v>
      </c>
    </row>
    <row r="9" s="92" customFormat="1" ht="16" customHeight="1" spans="1:18">
      <c r="A9" s="110">
        <v>5</v>
      </c>
      <c r="B9" s="110" t="s">
        <v>25</v>
      </c>
      <c r="C9" s="113"/>
      <c r="D9" s="113"/>
      <c r="E9" s="113">
        <v>100</v>
      </c>
      <c r="F9" s="113"/>
      <c r="G9" s="113"/>
      <c r="H9" s="113"/>
      <c r="I9" s="113">
        <v>22.68</v>
      </c>
      <c r="J9" s="113">
        <v>25</v>
      </c>
      <c r="K9" s="113">
        <v>10</v>
      </c>
      <c r="L9" s="113"/>
      <c r="M9" s="113"/>
      <c r="N9" s="113"/>
      <c r="O9" s="113"/>
      <c r="P9" s="113"/>
      <c r="Q9" s="113"/>
      <c r="R9" s="113">
        <f t="shared" si="0"/>
        <v>157.68</v>
      </c>
    </row>
    <row r="10" s="92" customFormat="1" ht="16" customHeight="1" spans="1:18">
      <c r="A10" s="110">
        <v>6</v>
      </c>
      <c r="B10" s="110" t="s">
        <v>26</v>
      </c>
      <c r="C10" s="113"/>
      <c r="D10" s="113"/>
      <c r="E10" s="113">
        <v>47</v>
      </c>
      <c r="F10" s="113"/>
      <c r="G10" s="113"/>
      <c r="H10" s="113"/>
      <c r="I10" s="113">
        <v>16.74</v>
      </c>
      <c r="J10" s="113"/>
      <c r="K10" s="113">
        <v>53</v>
      </c>
      <c r="L10" s="113"/>
      <c r="M10" s="113"/>
      <c r="N10" s="113"/>
      <c r="O10" s="113"/>
      <c r="P10" s="113"/>
      <c r="Q10" s="113"/>
      <c r="R10" s="113">
        <f t="shared" si="0"/>
        <v>116.74</v>
      </c>
    </row>
    <row r="11" s="92" customFormat="1" ht="16" customHeight="1" spans="1:18">
      <c r="A11" s="110">
        <v>7</v>
      </c>
      <c r="B11" s="110" t="s">
        <v>27</v>
      </c>
      <c r="C11" s="113"/>
      <c r="D11" s="113">
        <v>50</v>
      </c>
      <c r="E11" s="113"/>
      <c r="F11" s="113"/>
      <c r="G11" s="113"/>
      <c r="H11" s="113"/>
      <c r="I11" s="113">
        <v>7.2</v>
      </c>
      <c r="J11" s="113">
        <v>25</v>
      </c>
      <c r="K11" s="113">
        <v>10</v>
      </c>
      <c r="L11" s="113"/>
      <c r="M11" s="113">
        <v>77</v>
      </c>
      <c r="N11" s="113"/>
      <c r="O11" s="113"/>
      <c r="P11" s="113"/>
      <c r="Q11" s="113"/>
      <c r="R11" s="113">
        <f t="shared" si="0"/>
        <v>169.2</v>
      </c>
    </row>
    <row r="12" s="92" customFormat="1" ht="16" customHeight="1" spans="1:21">
      <c r="A12" s="110">
        <v>8</v>
      </c>
      <c r="B12" s="110" t="s">
        <v>28</v>
      </c>
      <c r="C12" s="113"/>
      <c r="D12" s="113"/>
      <c r="E12" s="113">
        <v>30</v>
      </c>
      <c r="F12" s="113"/>
      <c r="G12" s="113"/>
      <c r="H12" s="113"/>
      <c r="I12" s="113">
        <v>27.72</v>
      </c>
      <c r="J12" s="113"/>
      <c r="K12" s="113"/>
      <c r="L12" s="113"/>
      <c r="M12" s="113"/>
      <c r="N12" s="113"/>
      <c r="O12" s="113"/>
      <c r="P12" s="113"/>
      <c r="Q12" s="113"/>
      <c r="R12" s="113">
        <f t="shared" si="0"/>
        <v>57.72</v>
      </c>
      <c r="U12" s="105"/>
    </row>
    <row r="13" s="92" customFormat="1" ht="16" customHeight="1" spans="1:18">
      <c r="A13" s="110">
        <v>9</v>
      </c>
      <c r="B13" s="110" t="s">
        <v>29</v>
      </c>
      <c r="C13" s="113">
        <v>45.6</v>
      </c>
      <c r="D13" s="113"/>
      <c r="E13" s="113">
        <v>37.1</v>
      </c>
      <c r="F13" s="113"/>
      <c r="G13" s="113"/>
      <c r="H13" s="113"/>
      <c r="I13" s="113">
        <v>24.84</v>
      </c>
      <c r="J13" s="113"/>
      <c r="K13" s="113"/>
      <c r="L13" s="113"/>
      <c r="M13" s="113"/>
      <c r="N13" s="113"/>
      <c r="O13" s="113">
        <v>10</v>
      </c>
      <c r="P13" s="113"/>
      <c r="Q13" s="113"/>
      <c r="R13" s="113">
        <f t="shared" si="0"/>
        <v>117.54</v>
      </c>
    </row>
    <row r="14" s="92" customFormat="1" ht="16" customHeight="1" spans="1:18">
      <c r="A14" s="110">
        <v>10</v>
      </c>
      <c r="B14" s="110" t="s">
        <v>30</v>
      </c>
      <c r="C14" s="113"/>
      <c r="D14" s="113"/>
      <c r="E14" s="113">
        <v>7.67</v>
      </c>
      <c r="F14" s="113"/>
      <c r="G14" s="113"/>
      <c r="H14" s="113"/>
      <c r="I14" s="113">
        <v>22.32</v>
      </c>
      <c r="J14" s="113"/>
      <c r="K14" s="113"/>
      <c r="L14" s="113"/>
      <c r="M14" s="113"/>
      <c r="N14" s="113"/>
      <c r="O14" s="113">
        <v>10</v>
      </c>
      <c r="P14" s="113"/>
      <c r="Q14" s="113"/>
      <c r="R14" s="113">
        <f t="shared" si="0"/>
        <v>39.99</v>
      </c>
    </row>
    <row r="15" s="92" customFormat="1" ht="16" customHeight="1" spans="1:18">
      <c r="A15" s="110">
        <v>11</v>
      </c>
      <c r="B15" s="110" t="s">
        <v>31</v>
      </c>
      <c r="C15" s="113">
        <v>20</v>
      </c>
      <c r="D15" s="113"/>
      <c r="E15" s="113"/>
      <c r="F15" s="113"/>
      <c r="G15" s="113"/>
      <c r="H15" s="113"/>
      <c r="I15" s="113">
        <v>9.72</v>
      </c>
      <c r="J15" s="113">
        <v>5</v>
      </c>
      <c r="K15" s="113"/>
      <c r="L15" s="113"/>
      <c r="M15" s="113"/>
      <c r="N15" s="113"/>
      <c r="O15" s="113">
        <v>10</v>
      </c>
      <c r="P15" s="113"/>
      <c r="Q15" s="113"/>
      <c r="R15" s="113">
        <f t="shared" si="0"/>
        <v>44.72</v>
      </c>
    </row>
    <row r="16" s="92" customFormat="1" ht="16" customHeight="1" spans="1:18">
      <c r="A16" s="110">
        <v>12</v>
      </c>
      <c r="B16" s="110" t="s">
        <v>32</v>
      </c>
      <c r="C16" s="113"/>
      <c r="D16" s="113"/>
      <c r="E16" s="113"/>
      <c r="F16" s="113"/>
      <c r="G16" s="113"/>
      <c r="H16" s="113"/>
      <c r="I16" s="113">
        <v>6.12</v>
      </c>
      <c r="J16" s="113"/>
      <c r="K16" s="113"/>
      <c r="L16" s="113"/>
      <c r="M16" s="113"/>
      <c r="N16" s="113"/>
      <c r="O16" s="113"/>
      <c r="P16" s="113"/>
      <c r="Q16" s="113"/>
      <c r="R16" s="113">
        <f t="shared" si="0"/>
        <v>6.12</v>
      </c>
    </row>
    <row r="17" s="92" customFormat="1" ht="16" customHeight="1" spans="1:18">
      <c r="A17" s="110">
        <v>13</v>
      </c>
      <c r="B17" s="110" t="s">
        <v>33</v>
      </c>
      <c r="C17" s="113"/>
      <c r="D17" s="113"/>
      <c r="E17" s="114">
        <v>20</v>
      </c>
      <c r="F17" s="113"/>
      <c r="G17" s="113"/>
      <c r="H17" s="113"/>
      <c r="I17" s="113">
        <v>12.6</v>
      </c>
      <c r="J17" s="113">
        <v>17</v>
      </c>
      <c r="K17" s="113">
        <v>20</v>
      </c>
      <c r="L17" s="113"/>
      <c r="M17" s="113">
        <v>30</v>
      </c>
      <c r="N17" s="113"/>
      <c r="O17" s="113"/>
      <c r="P17" s="113"/>
      <c r="Q17" s="114"/>
      <c r="R17" s="113">
        <f t="shared" si="0"/>
        <v>99.6</v>
      </c>
    </row>
    <row r="18" s="92" customFormat="1" ht="16" customHeight="1" spans="1:18">
      <c r="A18" s="110">
        <v>14</v>
      </c>
      <c r="B18" s="110" t="s">
        <v>34</v>
      </c>
      <c r="C18" s="113"/>
      <c r="D18" s="113"/>
      <c r="E18" s="113"/>
      <c r="F18" s="113"/>
      <c r="G18" s="113"/>
      <c r="H18" s="113"/>
      <c r="I18" s="113">
        <v>20.52</v>
      </c>
      <c r="J18" s="113"/>
      <c r="K18" s="113"/>
      <c r="L18" s="113">
        <v>10</v>
      </c>
      <c r="M18" s="113"/>
      <c r="N18" s="113"/>
      <c r="O18" s="113">
        <v>10</v>
      </c>
      <c r="P18" s="113"/>
      <c r="Q18" s="113"/>
      <c r="R18" s="113">
        <f t="shared" si="0"/>
        <v>40.52</v>
      </c>
    </row>
    <row r="19" s="92" customFormat="1" ht="16" customHeight="1" spans="1:18">
      <c r="A19" s="110">
        <v>15</v>
      </c>
      <c r="B19" s="110" t="s">
        <v>35</v>
      </c>
      <c r="C19" s="113"/>
      <c r="D19" s="113"/>
      <c r="E19" s="113">
        <v>20</v>
      </c>
      <c r="F19" s="113"/>
      <c r="G19" s="113"/>
      <c r="H19" s="113"/>
      <c r="I19" s="113">
        <v>26.64</v>
      </c>
      <c r="J19" s="113">
        <v>25</v>
      </c>
      <c r="K19" s="113"/>
      <c r="L19" s="113"/>
      <c r="M19" s="113"/>
      <c r="N19" s="113"/>
      <c r="O19" s="113"/>
      <c r="P19" s="113"/>
      <c r="Q19" s="113"/>
      <c r="R19" s="113">
        <f t="shared" si="0"/>
        <v>71.64</v>
      </c>
    </row>
    <row r="20" s="92" customFormat="1" ht="16" customHeight="1" spans="1:18">
      <c r="A20" s="110">
        <v>16</v>
      </c>
      <c r="B20" s="110" t="s">
        <v>36</v>
      </c>
      <c r="C20" s="113">
        <v>52</v>
      </c>
      <c r="D20" s="113"/>
      <c r="E20" s="113">
        <v>46</v>
      </c>
      <c r="F20" s="113"/>
      <c r="G20" s="113"/>
      <c r="H20" s="113"/>
      <c r="I20" s="113">
        <v>9.72</v>
      </c>
      <c r="J20" s="113"/>
      <c r="K20" s="113"/>
      <c r="L20" s="113"/>
      <c r="M20" s="113">
        <v>40</v>
      </c>
      <c r="N20" s="113"/>
      <c r="O20" s="113"/>
      <c r="P20" s="113"/>
      <c r="Q20" s="113"/>
      <c r="R20" s="113">
        <f t="shared" si="0"/>
        <v>147.72</v>
      </c>
    </row>
    <row r="21" s="92" customFormat="1" ht="16" customHeight="1" spans="1:18">
      <c r="A21" s="110">
        <v>17</v>
      </c>
      <c r="B21" s="110" t="s">
        <v>37</v>
      </c>
      <c r="C21" s="113"/>
      <c r="D21" s="113"/>
      <c r="E21" s="113">
        <v>17</v>
      </c>
      <c r="F21" s="113"/>
      <c r="G21" s="113"/>
      <c r="H21" s="113"/>
      <c r="I21" s="113">
        <v>21.96</v>
      </c>
      <c r="J21" s="113">
        <v>23</v>
      </c>
      <c r="K21" s="113"/>
      <c r="L21" s="113"/>
      <c r="M21" s="113"/>
      <c r="N21" s="113"/>
      <c r="O21" s="113">
        <v>10</v>
      </c>
      <c r="P21" s="113"/>
      <c r="Q21" s="113"/>
      <c r="R21" s="113">
        <f t="shared" si="0"/>
        <v>71.96</v>
      </c>
    </row>
    <row r="22" s="92" customFormat="1" ht="16" customHeight="1" spans="1:18">
      <c r="A22" s="110">
        <v>18</v>
      </c>
      <c r="B22" s="110" t="s">
        <v>38</v>
      </c>
      <c r="C22" s="113"/>
      <c r="D22" s="113">
        <v>281</v>
      </c>
      <c r="E22" s="113">
        <v>30</v>
      </c>
      <c r="F22" s="113"/>
      <c r="G22" s="113"/>
      <c r="H22" s="113"/>
      <c r="I22" s="113">
        <v>31.68</v>
      </c>
      <c r="J22" s="113"/>
      <c r="K22" s="113"/>
      <c r="L22" s="113"/>
      <c r="M22" s="113">
        <v>30.5</v>
      </c>
      <c r="N22" s="113"/>
      <c r="O22" s="113"/>
      <c r="P22" s="113"/>
      <c r="Q22" s="113"/>
      <c r="R22" s="113">
        <f t="shared" si="0"/>
        <v>373.18</v>
      </c>
    </row>
    <row r="23" s="92" customFormat="1" ht="16" customHeight="1" spans="1:18">
      <c r="A23" s="110">
        <v>19</v>
      </c>
      <c r="B23" s="110" t="s">
        <v>39</v>
      </c>
      <c r="C23" s="113"/>
      <c r="D23" s="113"/>
      <c r="E23" s="113">
        <v>56.4</v>
      </c>
      <c r="F23" s="113"/>
      <c r="G23" s="113"/>
      <c r="H23" s="113"/>
      <c r="I23" s="113">
        <v>27.72</v>
      </c>
      <c r="J23" s="113"/>
      <c r="K23" s="113">
        <v>45.1</v>
      </c>
      <c r="L23" s="113"/>
      <c r="M23" s="113">
        <v>17.5</v>
      </c>
      <c r="N23" s="113"/>
      <c r="O23" s="113">
        <v>57</v>
      </c>
      <c r="P23" s="113"/>
      <c r="Q23" s="113"/>
      <c r="R23" s="113">
        <f t="shared" si="0"/>
        <v>203.72</v>
      </c>
    </row>
    <row r="24" s="92" customFormat="1" ht="16" customHeight="1" spans="1:18">
      <c r="A24" s="110">
        <v>20</v>
      </c>
      <c r="B24" s="110" t="s">
        <v>40</v>
      </c>
      <c r="C24" s="113">
        <v>13</v>
      </c>
      <c r="D24" s="113"/>
      <c r="E24" s="113">
        <v>17</v>
      </c>
      <c r="F24" s="113"/>
      <c r="G24" s="113"/>
      <c r="H24" s="113"/>
      <c r="I24" s="113">
        <v>14.76</v>
      </c>
      <c r="J24" s="113"/>
      <c r="K24" s="113"/>
      <c r="L24" s="113"/>
      <c r="M24" s="113"/>
      <c r="N24" s="113"/>
      <c r="O24" s="113"/>
      <c r="P24" s="113"/>
      <c r="Q24" s="113"/>
      <c r="R24" s="113">
        <f t="shared" si="0"/>
        <v>44.76</v>
      </c>
    </row>
    <row r="25" s="92" customFormat="1" ht="16" customHeight="1" spans="1:18">
      <c r="A25" s="110">
        <v>21</v>
      </c>
      <c r="B25" s="110" t="s">
        <v>41</v>
      </c>
      <c r="C25" s="113"/>
      <c r="D25" s="113"/>
      <c r="E25" s="113">
        <v>20</v>
      </c>
      <c r="F25" s="113"/>
      <c r="G25" s="113"/>
      <c r="H25" s="113"/>
      <c r="I25" s="113">
        <v>10.08</v>
      </c>
      <c r="J25" s="113"/>
      <c r="K25" s="113"/>
      <c r="L25" s="113"/>
      <c r="M25" s="113"/>
      <c r="N25" s="113"/>
      <c r="O25" s="113"/>
      <c r="P25" s="113"/>
      <c r="Q25" s="113"/>
      <c r="R25" s="113">
        <f t="shared" si="0"/>
        <v>30.08</v>
      </c>
    </row>
    <row r="26" s="92" customFormat="1" ht="16" customHeight="1" spans="1:18">
      <c r="A26" s="110">
        <v>22</v>
      </c>
      <c r="B26" s="110" t="s">
        <v>42</v>
      </c>
      <c r="C26" s="113"/>
      <c r="D26" s="113"/>
      <c r="E26" s="113">
        <v>10</v>
      </c>
      <c r="F26" s="113"/>
      <c r="G26" s="113"/>
      <c r="H26" s="113"/>
      <c r="I26" s="113">
        <v>11.52</v>
      </c>
      <c r="J26" s="113">
        <v>13</v>
      </c>
      <c r="K26" s="113"/>
      <c r="L26" s="113"/>
      <c r="M26" s="113"/>
      <c r="N26" s="113"/>
      <c r="O26" s="113"/>
      <c r="P26" s="113"/>
      <c r="Q26" s="113"/>
      <c r="R26" s="113">
        <f t="shared" si="0"/>
        <v>34.52</v>
      </c>
    </row>
    <row r="27" s="92" customFormat="1" ht="16" customHeight="1" spans="1:20">
      <c r="A27" s="110">
        <v>23</v>
      </c>
      <c r="B27" s="110" t="s">
        <v>43</v>
      </c>
      <c r="C27" s="113"/>
      <c r="D27" s="113"/>
      <c r="E27" s="113">
        <v>30</v>
      </c>
      <c r="F27" s="113"/>
      <c r="G27" s="113"/>
      <c r="H27" s="113"/>
      <c r="I27" s="113">
        <v>24.84</v>
      </c>
      <c r="J27" s="113"/>
      <c r="K27" s="113"/>
      <c r="L27" s="113">
        <v>30</v>
      </c>
      <c r="M27" s="113"/>
      <c r="N27" s="113"/>
      <c r="O27" s="113"/>
      <c r="P27" s="113"/>
      <c r="Q27" s="113"/>
      <c r="R27" s="113">
        <f t="shared" si="0"/>
        <v>84.84</v>
      </c>
      <c r="T27" s="125"/>
    </row>
    <row r="28" s="92" customFormat="1" ht="16" customHeight="1" spans="1:18">
      <c r="A28" s="110">
        <v>24</v>
      </c>
      <c r="B28" s="110" t="s">
        <v>44</v>
      </c>
      <c r="C28" s="113">
        <v>23</v>
      </c>
      <c r="D28" s="113"/>
      <c r="E28" s="113">
        <v>10</v>
      </c>
      <c r="F28" s="113"/>
      <c r="G28" s="113"/>
      <c r="H28" s="113"/>
      <c r="I28" s="113">
        <v>11.52</v>
      </c>
      <c r="J28" s="113"/>
      <c r="K28" s="113"/>
      <c r="L28" s="113"/>
      <c r="M28" s="113">
        <v>30</v>
      </c>
      <c r="N28" s="113"/>
      <c r="O28" s="113"/>
      <c r="P28" s="113"/>
      <c r="Q28" s="113"/>
      <c r="R28" s="113">
        <f t="shared" si="0"/>
        <v>74.52</v>
      </c>
    </row>
    <row r="29" s="92" customFormat="1" ht="16" customHeight="1" spans="1:18">
      <c r="A29" s="110">
        <v>25</v>
      </c>
      <c r="B29" s="110" t="s">
        <v>45</v>
      </c>
      <c r="C29" s="113"/>
      <c r="D29" s="113"/>
      <c r="E29" s="113">
        <v>30</v>
      </c>
      <c r="F29" s="113"/>
      <c r="G29" s="113"/>
      <c r="H29" s="113"/>
      <c r="I29" s="113">
        <v>13.32</v>
      </c>
      <c r="J29" s="113">
        <v>30</v>
      </c>
      <c r="K29" s="113"/>
      <c r="L29" s="113"/>
      <c r="M29" s="113">
        <v>30</v>
      </c>
      <c r="N29" s="113"/>
      <c r="O29" s="113"/>
      <c r="P29" s="113"/>
      <c r="Q29" s="113"/>
      <c r="R29" s="113">
        <f t="shared" si="0"/>
        <v>103.32</v>
      </c>
    </row>
    <row r="30" s="92" customFormat="1" ht="20" customHeight="1" spans="1:18">
      <c r="A30" s="110">
        <v>26</v>
      </c>
      <c r="B30" s="110" t="s">
        <v>46</v>
      </c>
      <c r="C30" s="113"/>
      <c r="D30" s="113"/>
      <c r="E30" s="113"/>
      <c r="F30" s="113"/>
      <c r="G30" s="113"/>
      <c r="H30" s="113">
        <v>350</v>
      </c>
      <c r="I30" s="113"/>
      <c r="J30" s="113"/>
      <c r="K30" s="113"/>
      <c r="L30" s="113"/>
      <c r="M30" s="113"/>
      <c r="N30" s="113"/>
      <c r="O30" s="113"/>
      <c r="P30" s="113"/>
      <c r="Q30" s="113"/>
      <c r="R30" s="113">
        <f t="shared" ref="R30:R35" si="1">SUM(C30:Q30)</f>
        <v>350</v>
      </c>
    </row>
    <row r="31" s="92" customFormat="1" ht="21" customHeight="1" spans="1:18">
      <c r="A31" s="110">
        <v>27</v>
      </c>
      <c r="B31" s="110" t="s">
        <v>47</v>
      </c>
      <c r="C31" s="113">
        <v>1850</v>
      </c>
      <c r="D31" s="113"/>
      <c r="E31" s="113"/>
      <c r="F31" s="113">
        <v>274</v>
      </c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>
        <f t="shared" si="1"/>
        <v>2124</v>
      </c>
    </row>
    <row r="32" s="92" customFormat="1" ht="18" customHeight="1" spans="1:18">
      <c r="A32" s="110">
        <v>28</v>
      </c>
      <c r="B32" s="110" t="s">
        <v>48</v>
      </c>
      <c r="C32" s="113">
        <v>100</v>
      </c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>
        <f t="shared" si="1"/>
        <v>100</v>
      </c>
    </row>
    <row r="33" s="92" customFormat="1" ht="24" customHeight="1" spans="1:18">
      <c r="A33" s="110">
        <v>29</v>
      </c>
      <c r="B33" s="110" t="s">
        <v>49</v>
      </c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>
        <v>172</v>
      </c>
      <c r="O33" s="113"/>
      <c r="P33" s="113"/>
      <c r="Q33" s="113"/>
      <c r="R33" s="113">
        <f t="shared" si="1"/>
        <v>172</v>
      </c>
    </row>
    <row r="34" s="92" customFormat="1" ht="22" customHeight="1" spans="1:18">
      <c r="A34" s="110">
        <v>30</v>
      </c>
      <c r="B34" s="110" t="s">
        <v>50</v>
      </c>
      <c r="C34" s="113">
        <v>300</v>
      </c>
      <c r="D34" s="113"/>
      <c r="E34" s="113"/>
      <c r="F34" s="113">
        <v>907.63</v>
      </c>
      <c r="G34" s="113">
        <v>70</v>
      </c>
      <c r="H34" s="113"/>
      <c r="I34" s="113"/>
      <c r="J34" s="113"/>
      <c r="K34" s="113"/>
      <c r="L34" s="113"/>
      <c r="M34" s="113"/>
      <c r="N34" s="113"/>
      <c r="O34" s="113"/>
      <c r="P34" s="113">
        <v>1100</v>
      </c>
      <c r="Q34" s="113"/>
      <c r="R34" s="113">
        <f t="shared" si="1"/>
        <v>2377.63</v>
      </c>
    </row>
    <row r="35" s="92" customFormat="1" ht="22" customHeight="1" spans="1:18">
      <c r="A35" s="110">
        <v>31</v>
      </c>
      <c r="B35" s="110" t="s">
        <v>51</v>
      </c>
      <c r="C35" s="113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>
        <v>1100</v>
      </c>
      <c r="R35" s="113">
        <f t="shared" si="1"/>
        <v>1100</v>
      </c>
    </row>
    <row r="36" s="92" customFormat="1" ht="19" customHeight="1" spans="1:18">
      <c r="A36" s="110"/>
      <c r="B36" s="110" t="s">
        <v>52</v>
      </c>
      <c r="C36" s="113">
        <f>SUM(C5:C35)</f>
        <v>2403.6</v>
      </c>
      <c r="D36" s="113">
        <f t="shared" ref="D36:R36" si="2">SUM(D5:D35)</f>
        <v>331</v>
      </c>
      <c r="E36" s="113">
        <f t="shared" si="2"/>
        <v>538.67</v>
      </c>
      <c r="F36" s="113">
        <f t="shared" si="2"/>
        <v>1181.63</v>
      </c>
      <c r="G36" s="113">
        <f t="shared" si="2"/>
        <v>70</v>
      </c>
      <c r="H36" s="113">
        <f t="shared" si="2"/>
        <v>350</v>
      </c>
      <c r="I36" s="113">
        <f t="shared" si="2"/>
        <v>436.5</v>
      </c>
      <c r="J36" s="113">
        <f t="shared" si="2"/>
        <v>203.5</v>
      </c>
      <c r="K36" s="113">
        <f t="shared" si="2"/>
        <v>138.1</v>
      </c>
      <c r="L36" s="113">
        <f t="shared" si="2"/>
        <v>50</v>
      </c>
      <c r="M36" s="113">
        <f t="shared" si="2"/>
        <v>264</v>
      </c>
      <c r="N36" s="113">
        <f t="shared" si="2"/>
        <v>172</v>
      </c>
      <c r="O36" s="113">
        <f t="shared" si="2"/>
        <v>117</v>
      </c>
      <c r="P36" s="113">
        <f t="shared" si="2"/>
        <v>1100</v>
      </c>
      <c r="Q36" s="113">
        <f t="shared" si="2"/>
        <v>1100</v>
      </c>
      <c r="R36" s="113">
        <f t="shared" si="2"/>
        <v>8456</v>
      </c>
    </row>
    <row r="37" s="92" customFormat="1" ht="21" customHeight="1" spans="1:18">
      <c r="A37" s="116" t="s">
        <v>53</v>
      </c>
      <c r="B37" s="116" t="s">
        <v>54</v>
      </c>
      <c r="C37" s="117">
        <v>8456</v>
      </c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26"/>
      <c r="R37" s="113">
        <v>8456</v>
      </c>
    </row>
    <row r="38" s="92" customFormat="1" ht="25" customHeight="1" spans="1:18">
      <c r="A38" s="116"/>
      <c r="B38" s="116" t="s">
        <v>55</v>
      </c>
      <c r="C38" s="115" t="s">
        <v>56</v>
      </c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27"/>
      <c r="R38" s="128"/>
    </row>
    <row r="39" s="92" customFormat="1" ht="24" customHeight="1" spans="1:18">
      <c r="A39" s="116"/>
      <c r="B39" s="116" t="s">
        <v>57</v>
      </c>
      <c r="C39" s="120" t="s">
        <v>58</v>
      </c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9"/>
      <c r="R39" s="128"/>
    </row>
    <row r="40" s="92" customFormat="1" ht="49" customHeight="1" spans="1:18">
      <c r="A40" s="116"/>
      <c r="B40" s="116" t="s">
        <v>59</v>
      </c>
      <c r="C40" s="122" t="s">
        <v>60</v>
      </c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30"/>
      <c r="R40" s="128"/>
    </row>
  </sheetData>
  <mergeCells count="11">
    <mergeCell ref="A1:B1"/>
    <mergeCell ref="A2:R2"/>
    <mergeCell ref="C3:Q3"/>
    <mergeCell ref="C37:Q37"/>
    <mergeCell ref="C38:Q38"/>
    <mergeCell ref="C39:Q39"/>
    <mergeCell ref="C40:Q40"/>
    <mergeCell ref="A3:A4"/>
    <mergeCell ref="A37:A40"/>
    <mergeCell ref="B3:B4"/>
    <mergeCell ref="R3:R4"/>
  </mergeCells>
  <printOptions horizontalCentered="1"/>
  <pageMargins left="0.393055555555556" right="0.393055555555556" top="0.786805555555556" bottom="0.590277777777778" header="0.302777777777778" footer="0.472222222222222"/>
  <pageSetup paperSize="9" scale="97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workbookViewId="0">
      <selection activeCell="D9" sqref="D9"/>
    </sheetView>
  </sheetViews>
  <sheetFormatPr defaultColWidth="9" defaultRowHeight="14.25" outlineLevelRow="6"/>
  <cols>
    <col min="1" max="1" width="6.75" style="92" customWidth="1"/>
    <col min="2" max="2" width="8.375" style="92" customWidth="1"/>
    <col min="3" max="3" width="9.5" style="92" customWidth="1"/>
    <col min="4" max="4" width="8.36666666666667" style="92" customWidth="1"/>
    <col min="5" max="5" width="8.6" style="92" customWidth="1"/>
    <col min="6" max="6" width="8.45833333333333" style="92" customWidth="1"/>
    <col min="7" max="7" width="7.39166666666667" style="92" customWidth="1"/>
    <col min="8" max="8" width="8.48333333333333" style="92" customWidth="1"/>
    <col min="9" max="9" width="7.3" style="92" customWidth="1"/>
    <col min="10" max="10" width="7.73333333333333" style="92" customWidth="1"/>
    <col min="11" max="11" width="6.74166666666667" style="92" customWidth="1"/>
    <col min="12" max="12" width="7.23333333333333" style="92" customWidth="1"/>
    <col min="13" max="13" width="8" style="92" customWidth="1"/>
    <col min="14" max="14" width="8.5" style="92" customWidth="1"/>
    <col min="15" max="15" width="7.25" style="92" customWidth="1"/>
    <col min="16" max="16" width="8.70833333333333" style="92" customWidth="1"/>
    <col min="17" max="17" width="8" style="92" customWidth="1"/>
    <col min="18" max="16384" width="9" style="92"/>
  </cols>
  <sheetData>
    <row r="1" s="92" customFormat="1" ht="33.95" customHeight="1" spans="1:16">
      <c r="A1" s="93" t="s">
        <v>61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103"/>
    </row>
    <row r="2" s="92" customFormat="1" ht="60" customHeight="1" spans="1:17">
      <c r="A2" s="94" t="s">
        <v>62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</row>
    <row r="3" s="92" customFormat="1" ht="27" customHeight="1" spans="1:17">
      <c r="A3" s="96" t="s">
        <v>63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</row>
    <row r="4" s="92" customFormat="1" ht="36.95" customHeight="1" spans="1:17">
      <c r="A4" s="97" t="s">
        <v>64</v>
      </c>
      <c r="B4" s="98" t="s">
        <v>52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</row>
    <row r="5" s="92" customFormat="1" ht="60" customHeight="1" spans="1:17">
      <c r="A5" s="97"/>
      <c r="B5" s="98"/>
      <c r="C5" s="99" t="s">
        <v>6</v>
      </c>
      <c r="D5" s="99" t="s">
        <v>7</v>
      </c>
      <c r="E5" s="100" t="s">
        <v>8</v>
      </c>
      <c r="F5" s="99" t="s">
        <v>9</v>
      </c>
      <c r="G5" s="99" t="s">
        <v>10</v>
      </c>
      <c r="H5" s="99" t="s">
        <v>11</v>
      </c>
      <c r="I5" s="99" t="s">
        <v>12</v>
      </c>
      <c r="J5" s="99" t="s">
        <v>13</v>
      </c>
      <c r="K5" s="99" t="s">
        <v>14</v>
      </c>
      <c r="L5" s="99" t="s">
        <v>15</v>
      </c>
      <c r="M5" s="99" t="s">
        <v>16</v>
      </c>
      <c r="N5" s="99" t="s">
        <v>17</v>
      </c>
      <c r="O5" s="99" t="s">
        <v>18</v>
      </c>
      <c r="P5" s="99" t="s">
        <v>19</v>
      </c>
      <c r="Q5" s="104" t="s">
        <v>20</v>
      </c>
    </row>
    <row r="6" s="92" customFormat="1" ht="36.95" customHeight="1" spans="1:17">
      <c r="A6" s="98" t="s">
        <v>65</v>
      </c>
      <c r="B6" s="98" t="s">
        <v>66</v>
      </c>
      <c r="C6" s="98" t="s">
        <v>66</v>
      </c>
      <c r="D6" s="98" t="s">
        <v>66</v>
      </c>
      <c r="E6" s="98" t="s">
        <v>66</v>
      </c>
      <c r="F6" s="98" t="s">
        <v>66</v>
      </c>
      <c r="G6" s="98" t="s">
        <v>66</v>
      </c>
      <c r="H6" s="98" t="s">
        <v>66</v>
      </c>
      <c r="I6" s="98" t="s">
        <v>66</v>
      </c>
      <c r="J6" s="98" t="s">
        <v>66</v>
      </c>
      <c r="K6" s="98" t="s">
        <v>66</v>
      </c>
      <c r="L6" s="98" t="s">
        <v>66</v>
      </c>
      <c r="M6" s="98" t="s">
        <v>66</v>
      </c>
      <c r="N6" s="98" t="s">
        <v>66</v>
      </c>
      <c r="O6" s="98" t="s">
        <v>66</v>
      </c>
      <c r="P6" s="98" t="s">
        <v>66</v>
      </c>
      <c r="Q6" s="98" t="s">
        <v>66</v>
      </c>
    </row>
    <row r="7" s="92" customFormat="1" ht="29" customHeight="1" spans="1:17">
      <c r="A7" s="101">
        <v>111</v>
      </c>
      <c r="B7" s="102">
        <f>SUM(C7:Q7)</f>
        <v>8456</v>
      </c>
      <c r="C7" s="102">
        <v>2403.6</v>
      </c>
      <c r="D7" s="102">
        <v>331</v>
      </c>
      <c r="E7" s="102">
        <v>538.67</v>
      </c>
      <c r="F7" s="102">
        <v>1181.63</v>
      </c>
      <c r="G7" s="102">
        <v>70</v>
      </c>
      <c r="H7" s="102">
        <v>350</v>
      </c>
      <c r="I7" s="102">
        <v>436.5</v>
      </c>
      <c r="J7" s="102">
        <v>203.5</v>
      </c>
      <c r="K7" s="102">
        <v>138.1</v>
      </c>
      <c r="L7" s="102">
        <v>50</v>
      </c>
      <c r="M7" s="102">
        <v>264</v>
      </c>
      <c r="N7" s="102">
        <v>172</v>
      </c>
      <c r="O7" s="102">
        <v>117</v>
      </c>
      <c r="P7" s="102">
        <v>1100</v>
      </c>
      <c r="Q7" s="102">
        <v>1100</v>
      </c>
    </row>
  </sheetData>
  <mergeCells count="6">
    <mergeCell ref="A1:O1"/>
    <mergeCell ref="A2:Q2"/>
    <mergeCell ref="A3:Q3"/>
    <mergeCell ref="C4:Q4"/>
    <mergeCell ref="A4:A5"/>
    <mergeCell ref="B4:B5"/>
  </mergeCells>
  <printOptions horizontalCentered="1"/>
  <pageMargins left="0.161111111111111" right="0.161111111111111" top="0.60625" bottom="0.2125" header="0.302777777777778" footer="0.10625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43"/>
  <sheetViews>
    <sheetView tabSelected="1" zoomScale="85" zoomScaleNormal="85" workbookViewId="0">
      <pane xSplit="1" ySplit="7" topLeftCell="B8" activePane="bottomRight" state="frozen"/>
      <selection/>
      <selection pane="topRight"/>
      <selection pane="bottomLeft"/>
      <selection pane="bottomRight" activeCell="A1" sqref="$A1:$XFD1048576"/>
    </sheetView>
  </sheetViews>
  <sheetFormatPr defaultColWidth="10" defaultRowHeight="87" customHeight="1"/>
  <cols>
    <col min="1" max="1" width="3.23333333333333" style="1" customWidth="1"/>
    <col min="2" max="2" width="7.23333333333333" style="5" customWidth="1"/>
    <col min="3" max="3" width="4.63333333333333" style="5" customWidth="1"/>
    <col min="4" max="4" width="6.33333333333333" style="6" customWidth="1"/>
    <col min="5" max="5" width="5.91666666666667" style="6" customWidth="1"/>
    <col min="6" max="6" width="4.40833333333333" style="6" customWidth="1"/>
    <col min="7" max="7" width="14.9916666666667" style="2" customWidth="1"/>
    <col min="8" max="8" width="10.8666666666667" style="5" customWidth="1"/>
    <col min="9" max="9" width="4.61666666666667" style="6" customWidth="1"/>
    <col min="10" max="10" width="8.90833333333333" style="7" customWidth="1"/>
    <col min="11" max="11" width="8.81666666666667" style="7" customWidth="1"/>
    <col min="12" max="13" width="4.7" style="6" customWidth="1"/>
    <col min="14" max="14" width="25.9583333333333" style="8" customWidth="1"/>
    <col min="15" max="15" width="6.45833333333333" style="9" customWidth="1"/>
    <col min="16" max="16" width="7.6" style="10" customWidth="1"/>
    <col min="17" max="17" width="7.2" style="10" customWidth="1"/>
    <col min="18" max="18" width="5.28333333333333" style="10" customWidth="1"/>
    <col min="19" max="19" width="21.9666666666667" style="8" customWidth="1"/>
    <col min="20" max="16377" width="10.4333333333333" style="1" customWidth="1"/>
    <col min="16378" max="16378" width="10.4333333333333" style="1"/>
    <col min="16379" max="16384" width="10" style="1"/>
  </cols>
  <sheetData>
    <row r="1" s="1" customFormat="1" ht="22" customHeight="1" spans="1:19">
      <c r="A1" s="11" t="s">
        <v>67</v>
      </c>
      <c r="B1" s="11"/>
      <c r="C1" s="5"/>
      <c r="D1" s="6"/>
      <c r="E1" s="6"/>
      <c r="F1" s="6"/>
      <c r="G1" s="2"/>
      <c r="H1" s="5"/>
      <c r="I1" s="6"/>
      <c r="J1" s="7"/>
      <c r="K1" s="7"/>
      <c r="L1" s="6"/>
      <c r="M1" s="6"/>
      <c r="N1" s="8"/>
      <c r="O1" s="9"/>
      <c r="P1" s="10"/>
      <c r="Q1" s="10"/>
      <c r="R1" s="10"/>
      <c r="S1" s="8"/>
    </row>
    <row r="2" s="1" customFormat="1" ht="35" customHeight="1" spans="1:19">
      <c r="A2" s="12" t="s">
        <v>68</v>
      </c>
      <c r="B2" s="12"/>
      <c r="C2" s="12"/>
      <c r="D2" s="12"/>
      <c r="E2" s="13"/>
      <c r="F2" s="13"/>
      <c r="G2" s="14"/>
      <c r="H2" s="12"/>
      <c r="I2" s="12"/>
      <c r="J2" s="13"/>
      <c r="K2" s="13"/>
      <c r="L2" s="13"/>
      <c r="M2" s="13"/>
      <c r="N2" s="12"/>
      <c r="O2" s="12"/>
      <c r="P2" s="12"/>
      <c r="Q2" s="12"/>
      <c r="R2" s="12"/>
      <c r="S2" s="65"/>
    </row>
    <row r="3" s="2" customFormat="1" ht="24" customHeight="1" spans="1:19">
      <c r="A3" s="8"/>
      <c r="B3" s="8"/>
      <c r="C3" s="5"/>
      <c r="D3" s="6"/>
      <c r="E3" s="6"/>
      <c r="F3" s="6"/>
      <c r="H3" s="5"/>
      <c r="I3" s="6"/>
      <c r="J3" s="7"/>
      <c r="K3" s="37"/>
      <c r="L3" s="37"/>
      <c r="M3" s="37"/>
      <c r="N3" s="8"/>
      <c r="O3" s="38"/>
      <c r="P3" s="10"/>
      <c r="Q3" s="10"/>
      <c r="R3" s="1"/>
      <c r="S3" s="2" t="s">
        <v>69</v>
      </c>
    </row>
    <row r="4" s="2" customFormat="1" ht="25" customHeight="1" spans="1:19">
      <c r="A4" s="15" t="s">
        <v>2</v>
      </c>
      <c r="B4" s="16" t="s">
        <v>70</v>
      </c>
      <c r="C4" s="16"/>
      <c r="D4" s="16"/>
      <c r="E4" s="16" t="s">
        <v>71</v>
      </c>
      <c r="F4" s="16" t="s">
        <v>72</v>
      </c>
      <c r="G4" s="15" t="s">
        <v>73</v>
      </c>
      <c r="H4" s="16" t="s">
        <v>74</v>
      </c>
      <c r="I4" s="16" t="s">
        <v>75</v>
      </c>
      <c r="J4" s="21" t="s">
        <v>76</v>
      </c>
      <c r="K4" s="21"/>
      <c r="L4" s="16" t="s">
        <v>77</v>
      </c>
      <c r="M4" s="16"/>
      <c r="N4" s="16" t="s">
        <v>78</v>
      </c>
      <c r="O4" s="16" t="s">
        <v>79</v>
      </c>
      <c r="P4" s="39" t="s">
        <v>80</v>
      </c>
      <c r="Q4" s="39"/>
      <c r="R4" s="39"/>
      <c r="S4" s="16" t="s">
        <v>81</v>
      </c>
    </row>
    <row r="5" s="2" customFormat="1" ht="19.1" customHeight="1" spans="1:19">
      <c r="A5" s="17"/>
      <c r="B5" s="16" t="s">
        <v>82</v>
      </c>
      <c r="C5" s="16" t="s">
        <v>83</v>
      </c>
      <c r="D5" s="16" t="s">
        <v>84</v>
      </c>
      <c r="E5" s="16"/>
      <c r="F5" s="16"/>
      <c r="G5" s="17"/>
      <c r="H5" s="16"/>
      <c r="I5" s="16"/>
      <c r="J5" s="21" t="s">
        <v>85</v>
      </c>
      <c r="K5" s="21" t="s">
        <v>86</v>
      </c>
      <c r="L5" s="16" t="s">
        <v>87</v>
      </c>
      <c r="M5" s="16" t="s">
        <v>88</v>
      </c>
      <c r="N5" s="16"/>
      <c r="O5" s="16"/>
      <c r="P5" s="39" t="s">
        <v>89</v>
      </c>
      <c r="Q5" s="66"/>
      <c r="R5" s="67"/>
      <c r="S5" s="16"/>
    </row>
    <row r="6" s="2" customFormat="1" ht="19.1" customHeight="1" spans="1:19">
      <c r="A6" s="17"/>
      <c r="B6" s="16"/>
      <c r="C6" s="16"/>
      <c r="D6" s="16"/>
      <c r="E6" s="16"/>
      <c r="F6" s="16"/>
      <c r="G6" s="17"/>
      <c r="H6" s="16"/>
      <c r="I6" s="16"/>
      <c r="J6" s="21"/>
      <c r="K6" s="21"/>
      <c r="L6" s="16"/>
      <c r="M6" s="16"/>
      <c r="N6" s="16"/>
      <c r="O6" s="16"/>
      <c r="P6" s="40"/>
      <c r="Q6" s="39" t="s">
        <v>90</v>
      </c>
      <c r="R6" s="68" t="s">
        <v>91</v>
      </c>
      <c r="S6" s="16"/>
    </row>
    <row r="7" s="3" customFormat="1" ht="54" customHeight="1" spans="1:19">
      <c r="A7" s="18"/>
      <c r="B7" s="16"/>
      <c r="C7" s="16"/>
      <c r="D7" s="16"/>
      <c r="E7" s="16"/>
      <c r="F7" s="16"/>
      <c r="G7" s="18"/>
      <c r="H7" s="16"/>
      <c r="I7" s="16"/>
      <c r="J7" s="21"/>
      <c r="K7" s="21"/>
      <c r="L7" s="16"/>
      <c r="M7" s="16"/>
      <c r="N7" s="16"/>
      <c r="O7" s="16"/>
      <c r="P7" s="40"/>
      <c r="Q7" s="39"/>
      <c r="R7" s="69"/>
      <c r="S7" s="16"/>
    </row>
    <row r="8" s="4" customFormat="1" ht="24" customHeight="1" spans="1:19">
      <c r="A8" s="19"/>
      <c r="B8" s="20" t="s">
        <v>92</v>
      </c>
      <c r="C8" s="20"/>
      <c r="D8" s="21"/>
      <c r="E8" s="21"/>
      <c r="F8" s="21"/>
      <c r="G8" s="20"/>
      <c r="H8" s="20"/>
      <c r="I8" s="21"/>
      <c r="J8" s="21"/>
      <c r="K8" s="21"/>
      <c r="L8" s="21"/>
      <c r="M8" s="21"/>
      <c r="N8" s="41"/>
      <c r="O8" s="20"/>
      <c r="P8" s="42">
        <f>P9+P57+P88+P129+P138+P141</f>
        <v>13566.59</v>
      </c>
      <c r="Q8" s="42">
        <f>Q9+Q57+Q88+Q129+Q138+Q141</f>
        <v>8456</v>
      </c>
      <c r="R8" s="42">
        <f>R9+R57+R88+R129+R138+R141</f>
        <v>20.8</v>
      </c>
      <c r="S8" s="41"/>
    </row>
    <row r="9" s="4" customFormat="1" ht="34.05" customHeight="1" spans="1:19">
      <c r="A9" s="22"/>
      <c r="B9" s="23" t="s">
        <v>93</v>
      </c>
      <c r="C9" s="20"/>
      <c r="D9" s="21"/>
      <c r="E9" s="21"/>
      <c r="F9" s="21"/>
      <c r="G9" s="20"/>
      <c r="H9" s="20"/>
      <c r="I9" s="21"/>
      <c r="J9" s="21"/>
      <c r="K9" s="21"/>
      <c r="L9" s="21"/>
      <c r="M9" s="21"/>
      <c r="N9" s="41"/>
      <c r="O9" s="20"/>
      <c r="P9" s="42">
        <f>P10+P23+P28+P54</f>
        <v>5158.07</v>
      </c>
      <c r="Q9" s="42">
        <f>Q10+Q23+Q28+Q54</f>
        <v>4454.9</v>
      </c>
      <c r="R9" s="42">
        <f>R10+R23+R28+R54</f>
        <v>10.8</v>
      </c>
      <c r="S9" s="70"/>
    </row>
    <row r="10" s="3" customFormat="1" ht="30" customHeight="1" spans="1:19">
      <c r="A10" s="22"/>
      <c r="B10" s="16" t="s">
        <v>94</v>
      </c>
      <c r="C10" s="16"/>
      <c r="D10" s="16"/>
      <c r="E10" s="16"/>
      <c r="F10" s="16"/>
      <c r="G10" s="16"/>
      <c r="H10" s="16"/>
      <c r="I10" s="16"/>
      <c r="J10" s="21"/>
      <c r="K10" s="21"/>
      <c r="L10" s="16"/>
      <c r="M10" s="16"/>
      <c r="N10" s="43"/>
      <c r="O10" s="16"/>
      <c r="P10" s="39">
        <f>P11+P18+P20</f>
        <v>2614</v>
      </c>
      <c r="Q10" s="39">
        <f>Q11+Q18+Q20</f>
        <v>2614</v>
      </c>
      <c r="R10" s="39"/>
      <c r="S10" s="71"/>
    </row>
    <row r="11" s="3" customFormat="1" ht="36" customHeight="1" spans="1:19">
      <c r="A11" s="22"/>
      <c r="B11" s="16" t="s">
        <v>95</v>
      </c>
      <c r="C11" s="16"/>
      <c r="D11" s="16"/>
      <c r="E11" s="16"/>
      <c r="F11" s="16"/>
      <c r="G11" s="16"/>
      <c r="H11" s="16"/>
      <c r="I11" s="16"/>
      <c r="J11" s="21"/>
      <c r="K11" s="21"/>
      <c r="L11" s="16"/>
      <c r="M11" s="16"/>
      <c r="N11" s="43"/>
      <c r="O11" s="16"/>
      <c r="P11" s="39">
        <f>SUM(P12:P17)</f>
        <v>2263</v>
      </c>
      <c r="Q11" s="39">
        <f>SUM(Q12:Q17)</f>
        <v>2263</v>
      </c>
      <c r="R11" s="39"/>
      <c r="S11" s="71"/>
    </row>
    <row r="12" s="3" customFormat="1" ht="45" spans="1:19">
      <c r="A12" s="19">
        <v>1</v>
      </c>
      <c r="B12" s="24" t="s">
        <v>96</v>
      </c>
      <c r="C12" s="24" t="s">
        <v>97</v>
      </c>
      <c r="D12" s="24" t="s">
        <v>98</v>
      </c>
      <c r="E12" s="24" t="s">
        <v>99</v>
      </c>
      <c r="F12" s="24" t="s">
        <v>100</v>
      </c>
      <c r="G12" s="25" t="s">
        <v>101</v>
      </c>
      <c r="H12" s="24" t="s">
        <v>102</v>
      </c>
      <c r="I12" s="24" t="s">
        <v>103</v>
      </c>
      <c r="J12" s="44">
        <v>45352</v>
      </c>
      <c r="K12" s="44">
        <v>45627</v>
      </c>
      <c r="L12" s="24" t="s">
        <v>47</v>
      </c>
      <c r="M12" s="24" t="s">
        <v>47</v>
      </c>
      <c r="N12" s="45" t="s">
        <v>104</v>
      </c>
      <c r="O12" s="16" t="s">
        <v>105</v>
      </c>
      <c r="P12" s="39">
        <v>1100</v>
      </c>
      <c r="Q12" s="39">
        <v>1100</v>
      </c>
      <c r="R12" s="24"/>
      <c r="S12" s="45" t="s">
        <v>106</v>
      </c>
    </row>
    <row r="13" s="3" customFormat="1" ht="53" customHeight="1" spans="1:19">
      <c r="A13" s="19">
        <v>2</v>
      </c>
      <c r="B13" s="24" t="s">
        <v>96</v>
      </c>
      <c r="C13" s="24" t="s">
        <v>97</v>
      </c>
      <c r="D13" s="24" t="s">
        <v>98</v>
      </c>
      <c r="E13" s="16" t="s">
        <v>99</v>
      </c>
      <c r="F13" s="16" t="s">
        <v>100</v>
      </c>
      <c r="G13" s="25" t="s">
        <v>107</v>
      </c>
      <c r="H13" s="16" t="s">
        <v>108</v>
      </c>
      <c r="I13" s="16" t="s">
        <v>103</v>
      </c>
      <c r="J13" s="44">
        <v>45352</v>
      </c>
      <c r="K13" s="44">
        <v>45627</v>
      </c>
      <c r="L13" s="16" t="s">
        <v>47</v>
      </c>
      <c r="M13" s="16" t="s">
        <v>47</v>
      </c>
      <c r="N13" s="43" t="s">
        <v>109</v>
      </c>
      <c r="O13" s="16" t="s">
        <v>110</v>
      </c>
      <c r="P13" s="46">
        <v>650</v>
      </c>
      <c r="Q13" s="46">
        <v>650</v>
      </c>
      <c r="R13" s="46"/>
      <c r="S13" s="43" t="s">
        <v>111</v>
      </c>
    </row>
    <row r="14" s="3" customFormat="1" ht="77" customHeight="1" spans="1:19">
      <c r="A14" s="19">
        <v>3</v>
      </c>
      <c r="B14" s="24" t="s">
        <v>96</v>
      </c>
      <c r="C14" s="24" t="s">
        <v>97</v>
      </c>
      <c r="D14" s="24" t="s">
        <v>98</v>
      </c>
      <c r="E14" s="16" t="s">
        <v>99</v>
      </c>
      <c r="F14" s="16" t="s">
        <v>100</v>
      </c>
      <c r="G14" s="25" t="s">
        <v>112</v>
      </c>
      <c r="H14" s="16" t="s">
        <v>113</v>
      </c>
      <c r="I14" s="16" t="s">
        <v>103</v>
      </c>
      <c r="J14" s="44">
        <v>45352</v>
      </c>
      <c r="K14" s="44">
        <v>45627</v>
      </c>
      <c r="L14" s="16" t="s">
        <v>47</v>
      </c>
      <c r="M14" s="16" t="s">
        <v>47</v>
      </c>
      <c r="N14" s="43" t="s">
        <v>114</v>
      </c>
      <c r="O14" s="16" t="s">
        <v>115</v>
      </c>
      <c r="P14" s="46">
        <v>100</v>
      </c>
      <c r="Q14" s="46">
        <v>100</v>
      </c>
      <c r="R14" s="46"/>
      <c r="S14" s="43" t="s">
        <v>116</v>
      </c>
    </row>
    <row r="15" s="3" customFormat="1" ht="67.5" spans="1:19">
      <c r="A15" s="19">
        <v>4</v>
      </c>
      <c r="B15" s="24" t="s">
        <v>96</v>
      </c>
      <c r="C15" s="16" t="s">
        <v>97</v>
      </c>
      <c r="D15" s="16" t="s">
        <v>98</v>
      </c>
      <c r="E15" s="16" t="s">
        <v>117</v>
      </c>
      <c r="F15" s="16" t="s">
        <v>118</v>
      </c>
      <c r="G15" s="25" t="s">
        <v>119</v>
      </c>
      <c r="H15" s="16" t="s">
        <v>120</v>
      </c>
      <c r="I15" s="16" t="s">
        <v>103</v>
      </c>
      <c r="J15" s="47">
        <v>45413</v>
      </c>
      <c r="K15" s="47">
        <v>45627</v>
      </c>
      <c r="L15" s="16" t="s">
        <v>47</v>
      </c>
      <c r="M15" s="16" t="s">
        <v>48</v>
      </c>
      <c r="N15" s="43" t="s">
        <v>121</v>
      </c>
      <c r="O15" s="16" t="s">
        <v>122</v>
      </c>
      <c r="P15" s="16">
        <v>100</v>
      </c>
      <c r="Q15" s="16">
        <v>100</v>
      </c>
      <c r="R15" s="16"/>
      <c r="S15" s="43" t="s">
        <v>123</v>
      </c>
    </row>
    <row r="16" s="3" customFormat="1" ht="100" customHeight="1" spans="1:19">
      <c r="A16" s="19">
        <v>5</v>
      </c>
      <c r="B16" s="24" t="s">
        <v>96</v>
      </c>
      <c r="C16" s="16" t="s">
        <v>97</v>
      </c>
      <c r="D16" s="16" t="s">
        <v>98</v>
      </c>
      <c r="E16" s="16" t="s">
        <v>99</v>
      </c>
      <c r="F16" s="16" t="s">
        <v>124</v>
      </c>
      <c r="G16" s="24" t="s">
        <v>125</v>
      </c>
      <c r="H16" s="16" t="s">
        <v>126</v>
      </c>
      <c r="I16" s="16" t="s">
        <v>103</v>
      </c>
      <c r="J16" s="44">
        <v>45352</v>
      </c>
      <c r="K16" s="44">
        <v>45627</v>
      </c>
      <c r="L16" s="16" t="s">
        <v>50</v>
      </c>
      <c r="M16" s="16" t="s">
        <v>50</v>
      </c>
      <c r="N16" s="43" t="s">
        <v>127</v>
      </c>
      <c r="O16" s="16" t="s">
        <v>128</v>
      </c>
      <c r="P16" s="39">
        <v>300</v>
      </c>
      <c r="Q16" s="39">
        <v>300</v>
      </c>
      <c r="R16" s="19"/>
      <c r="S16" s="48" t="s">
        <v>129</v>
      </c>
    </row>
    <row r="17" s="3" customFormat="1" ht="70" customHeight="1" spans="1:19">
      <c r="A17" s="19">
        <v>6</v>
      </c>
      <c r="B17" s="24" t="s">
        <v>96</v>
      </c>
      <c r="C17" s="16" t="s">
        <v>97</v>
      </c>
      <c r="D17" s="16" t="s">
        <v>130</v>
      </c>
      <c r="E17" s="16" t="s">
        <v>40</v>
      </c>
      <c r="F17" s="16" t="s">
        <v>131</v>
      </c>
      <c r="G17" s="25" t="s">
        <v>132</v>
      </c>
      <c r="H17" s="16" t="s">
        <v>133</v>
      </c>
      <c r="I17" s="16" t="s">
        <v>103</v>
      </c>
      <c r="J17" s="47">
        <v>45352</v>
      </c>
      <c r="K17" s="47">
        <v>45413</v>
      </c>
      <c r="L17" s="16" t="s">
        <v>47</v>
      </c>
      <c r="M17" s="16" t="s">
        <v>134</v>
      </c>
      <c r="N17" s="43" t="s">
        <v>135</v>
      </c>
      <c r="O17" s="16" t="s">
        <v>136</v>
      </c>
      <c r="P17" s="39">
        <v>13</v>
      </c>
      <c r="Q17" s="39">
        <v>13</v>
      </c>
      <c r="R17" s="16"/>
      <c r="S17" s="43" t="s">
        <v>137</v>
      </c>
    </row>
    <row r="18" s="3" customFormat="1" ht="37" customHeight="1" spans="1:19">
      <c r="A18" s="22"/>
      <c r="B18" s="16" t="s">
        <v>138</v>
      </c>
      <c r="C18" s="16"/>
      <c r="D18" s="16"/>
      <c r="E18" s="16"/>
      <c r="F18" s="16"/>
      <c r="G18" s="24"/>
      <c r="H18" s="16"/>
      <c r="I18" s="16"/>
      <c r="J18" s="44"/>
      <c r="K18" s="44"/>
      <c r="L18" s="16"/>
      <c r="M18" s="16"/>
      <c r="N18" s="43"/>
      <c r="O18" s="16"/>
      <c r="P18" s="46">
        <v>20</v>
      </c>
      <c r="Q18" s="39">
        <v>20</v>
      </c>
      <c r="R18" s="72"/>
      <c r="S18" s="71"/>
    </row>
    <row r="19" s="3" customFormat="1" ht="79" customHeight="1" spans="1:19">
      <c r="A19" s="19">
        <v>7</v>
      </c>
      <c r="B19" s="16" t="s">
        <v>96</v>
      </c>
      <c r="C19" s="16" t="s">
        <v>97</v>
      </c>
      <c r="D19" s="16" t="s">
        <v>139</v>
      </c>
      <c r="E19" s="16" t="s">
        <v>31</v>
      </c>
      <c r="F19" s="16" t="s">
        <v>140</v>
      </c>
      <c r="G19" s="25" t="s">
        <v>141</v>
      </c>
      <c r="H19" s="16" t="s">
        <v>142</v>
      </c>
      <c r="I19" s="16" t="s">
        <v>103</v>
      </c>
      <c r="J19" s="47">
        <v>45323</v>
      </c>
      <c r="K19" s="47">
        <v>45566</v>
      </c>
      <c r="L19" s="16" t="s">
        <v>47</v>
      </c>
      <c r="M19" s="16" t="s">
        <v>143</v>
      </c>
      <c r="N19" s="43" t="s">
        <v>144</v>
      </c>
      <c r="O19" s="16" t="s">
        <v>145</v>
      </c>
      <c r="P19" s="39">
        <v>20</v>
      </c>
      <c r="Q19" s="39">
        <v>20</v>
      </c>
      <c r="R19" s="16"/>
      <c r="S19" s="43" t="s">
        <v>146</v>
      </c>
    </row>
    <row r="20" s="3" customFormat="1" ht="47" customHeight="1" spans="1:19">
      <c r="A20" s="22"/>
      <c r="B20" s="16" t="s">
        <v>147</v>
      </c>
      <c r="C20" s="16"/>
      <c r="D20" s="16"/>
      <c r="E20" s="16"/>
      <c r="F20" s="16"/>
      <c r="G20" s="16"/>
      <c r="H20" s="16"/>
      <c r="I20" s="16"/>
      <c r="J20" s="44"/>
      <c r="K20" s="44"/>
      <c r="L20" s="16"/>
      <c r="M20" s="16"/>
      <c r="N20" s="48"/>
      <c r="O20" s="16"/>
      <c r="P20" s="39">
        <f>SUM(P21:P22)</f>
        <v>331</v>
      </c>
      <c r="Q20" s="39">
        <f>SUM(Q21:Q22)</f>
        <v>331</v>
      </c>
      <c r="R20" s="73"/>
      <c r="S20" s="71"/>
    </row>
    <row r="21" s="3" customFormat="1" ht="85" customHeight="1" spans="1:19">
      <c r="A21" s="19">
        <v>8</v>
      </c>
      <c r="B21" s="16" t="s">
        <v>96</v>
      </c>
      <c r="C21" s="16" t="s">
        <v>148</v>
      </c>
      <c r="D21" s="16" t="s">
        <v>149</v>
      </c>
      <c r="E21" s="16" t="s">
        <v>150</v>
      </c>
      <c r="F21" s="16" t="s">
        <v>151</v>
      </c>
      <c r="G21" s="25" t="s">
        <v>152</v>
      </c>
      <c r="H21" s="16" t="s">
        <v>153</v>
      </c>
      <c r="I21" s="16" t="s">
        <v>103</v>
      </c>
      <c r="J21" s="49" t="s">
        <v>154</v>
      </c>
      <c r="K21" s="49" t="s">
        <v>155</v>
      </c>
      <c r="L21" s="16" t="s">
        <v>50</v>
      </c>
      <c r="M21" s="16" t="s">
        <v>156</v>
      </c>
      <c r="N21" s="43" t="s">
        <v>157</v>
      </c>
      <c r="O21" s="16" t="s">
        <v>158</v>
      </c>
      <c r="P21" s="39">
        <v>50</v>
      </c>
      <c r="Q21" s="39">
        <v>50</v>
      </c>
      <c r="R21" s="16"/>
      <c r="S21" s="43" t="s">
        <v>159</v>
      </c>
    </row>
    <row r="22" s="3" customFormat="1" ht="72" customHeight="1" spans="1:19">
      <c r="A22" s="19">
        <v>9</v>
      </c>
      <c r="B22" s="16" t="s">
        <v>96</v>
      </c>
      <c r="C22" s="16" t="s">
        <v>97</v>
      </c>
      <c r="D22" s="16" t="s">
        <v>149</v>
      </c>
      <c r="E22" s="16" t="s">
        <v>38</v>
      </c>
      <c r="F22" s="16" t="s">
        <v>160</v>
      </c>
      <c r="G22" s="26" t="s">
        <v>161</v>
      </c>
      <c r="H22" s="16" t="s">
        <v>162</v>
      </c>
      <c r="I22" s="16" t="s">
        <v>103</v>
      </c>
      <c r="J22" s="44">
        <v>45292</v>
      </c>
      <c r="K22" s="44">
        <v>45627</v>
      </c>
      <c r="L22" s="16" t="s">
        <v>163</v>
      </c>
      <c r="M22" s="16" t="s">
        <v>164</v>
      </c>
      <c r="N22" s="43" t="s">
        <v>165</v>
      </c>
      <c r="O22" s="16" t="s">
        <v>166</v>
      </c>
      <c r="P22" s="46">
        <v>281</v>
      </c>
      <c r="Q22" s="46">
        <v>281</v>
      </c>
      <c r="R22" s="74"/>
      <c r="S22" s="43" t="s">
        <v>167</v>
      </c>
    </row>
    <row r="23" s="3" customFormat="1" ht="31" customHeight="1" spans="1:19">
      <c r="A23" s="22"/>
      <c r="B23" s="16" t="s">
        <v>168</v>
      </c>
      <c r="C23" s="16"/>
      <c r="D23" s="16"/>
      <c r="E23" s="16"/>
      <c r="F23" s="16"/>
      <c r="G23" s="16"/>
      <c r="H23" s="16"/>
      <c r="I23" s="16"/>
      <c r="J23" s="44"/>
      <c r="K23" s="44"/>
      <c r="L23" s="16"/>
      <c r="M23" s="16"/>
      <c r="N23" s="43"/>
      <c r="O23" s="16"/>
      <c r="P23" s="39">
        <f>SUM(P24:P27)</f>
        <v>131.4</v>
      </c>
      <c r="Q23" s="39">
        <f>SUM(Q24:Q27)</f>
        <v>120.6</v>
      </c>
      <c r="R23" s="39">
        <f>SUM(R24:R27)</f>
        <v>10.8</v>
      </c>
      <c r="S23" s="75"/>
    </row>
    <row r="24" s="3" customFormat="1" ht="127" customHeight="1" spans="1:19">
      <c r="A24" s="19">
        <v>10</v>
      </c>
      <c r="B24" s="16" t="s">
        <v>96</v>
      </c>
      <c r="C24" s="16" t="s">
        <v>169</v>
      </c>
      <c r="D24" s="16" t="s">
        <v>170</v>
      </c>
      <c r="E24" s="16" t="s">
        <v>29</v>
      </c>
      <c r="F24" s="16" t="s">
        <v>171</v>
      </c>
      <c r="G24" s="25" t="s">
        <v>172</v>
      </c>
      <c r="H24" s="16" t="s">
        <v>173</v>
      </c>
      <c r="I24" s="16" t="s">
        <v>103</v>
      </c>
      <c r="J24" s="47">
        <v>45352</v>
      </c>
      <c r="K24" s="47">
        <v>45566</v>
      </c>
      <c r="L24" s="16" t="s">
        <v>47</v>
      </c>
      <c r="M24" s="16" t="s">
        <v>174</v>
      </c>
      <c r="N24" s="43" t="s">
        <v>175</v>
      </c>
      <c r="O24" s="16" t="s">
        <v>176</v>
      </c>
      <c r="P24" s="39">
        <v>45.6</v>
      </c>
      <c r="Q24" s="39">
        <v>45.6</v>
      </c>
      <c r="R24" s="16"/>
      <c r="S24" s="43" t="s">
        <v>177</v>
      </c>
    </row>
    <row r="25" s="3" customFormat="1" ht="81" customHeight="1" spans="1:19">
      <c r="A25" s="19">
        <v>11</v>
      </c>
      <c r="B25" s="27" t="s">
        <v>96</v>
      </c>
      <c r="C25" s="27" t="s">
        <v>169</v>
      </c>
      <c r="D25" s="16" t="s">
        <v>178</v>
      </c>
      <c r="E25" s="27" t="s">
        <v>44</v>
      </c>
      <c r="F25" s="16" t="s">
        <v>179</v>
      </c>
      <c r="G25" s="25" t="s">
        <v>180</v>
      </c>
      <c r="H25" s="16" t="s">
        <v>181</v>
      </c>
      <c r="I25" s="16" t="s">
        <v>103</v>
      </c>
      <c r="J25" s="49" t="s">
        <v>182</v>
      </c>
      <c r="K25" s="49" t="s">
        <v>183</v>
      </c>
      <c r="L25" s="16" t="s">
        <v>47</v>
      </c>
      <c r="M25" s="16" t="s">
        <v>184</v>
      </c>
      <c r="N25" s="43" t="s">
        <v>185</v>
      </c>
      <c r="O25" s="16" t="s">
        <v>186</v>
      </c>
      <c r="P25" s="39">
        <v>23</v>
      </c>
      <c r="Q25" s="39">
        <v>23</v>
      </c>
      <c r="R25" s="16"/>
      <c r="S25" s="43" t="s">
        <v>187</v>
      </c>
    </row>
    <row r="26" s="3" customFormat="1" ht="81" customHeight="1" spans="1:19">
      <c r="A26" s="19">
        <v>12</v>
      </c>
      <c r="B26" s="16" t="s">
        <v>96</v>
      </c>
      <c r="C26" s="16" t="s">
        <v>169</v>
      </c>
      <c r="D26" s="16" t="s">
        <v>170</v>
      </c>
      <c r="E26" s="28" t="s">
        <v>188</v>
      </c>
      <c r="F26" s="28" t="s">
        <v>189</v>
      </c>
      <c r="G26" s="29" t="s">
        <v>190</v>
      </c>
      <c r="H26" s="28" t="s">
        <v>191</v>
      </c>
      <c r="I26" s="28" t="s">
        <v>103</v>
      </c>
      <c r="J26" s="50" t="s">
        <v>154</v>
      </c>
      <c r="K26" s="50" t="s">
        <v>192</v>
      </c>
      <c r="L26" s="28" t="s">
        <v>193</v>
      </c>
      <c r="M26" s="28" t="s">
        <v>194</v>
      </c>
      <c r="N26" s="51" t="s">
        <v>195</v>
      </c>
      <c r="O26" s="28" t="s">
        <v>196</v>
      </c>
      <c r="P26" s="28">
        <v>35.8</v>
      </c>
      <c r="Q26" s="28">
        <v>32</v>
      </c>
      <c r="R26" s="28">
        <v>3.8</v>
      </c>
      <c r="S26" s="28" t="s">
        <v>197</v>
      </c>
    </row>
    <row r="27" s="3" customFormat="1" ht="81" customHeight="1" spans="1:19">
      <c r="A27" s="19">
        <v>13</v>
      </c>
      <c r="B27" s="16" t="s">
        <v>96</v>
      </c>
      <c r="C27" s="16" t="s">
        <v>169</v>
      </c>
      <c r="D27" s="16" t="s">
        <v>170</v>
      </c>
      <c r="E27" s="28" t="s">
        <v>188</v>
      </c>
      <c r="F27" s="28" t="s">
        <v>198</v>
      </c>
      <c r="G27" s="28" t="s">
        <v>199</v>
      </c>
      <c r="H27" s="28" t="s">
        <v>200</v>
      </c>
      <c r="I27" s="28" t="s">
        <v>103</v>
      </c>
      <c r="J27" s="50" t="s">
        <v>154</v>
      </c>
      <c r="K27" s="50" t="s">
        <v>192</v>
      </c>
      <c r="L27" s="28" t="s">
        <v>193</v>
      </c>
      <c r="M27" s="28" t="s">
        <v>194</v>
      </c>
      <c r="N27" s="51" t="s">
        <v>201</v>
      </c>
      <c r="O27" s="28" t="s">
        <v>202</v>
      </c>
      <c r="P27" s="28">
        <v>27</v>
      </c>
      <c r="Q27" s="28">
        <v>20</v>
      </c>
      <c r="R27" s="28">
        <v>7</v>
      </c>
      <c r="S27" s="28" t="s">
        <v>203</v>
      </c>
    </row>
    <row r="28" s="3" customFormat="1" ht="31" customHeight="1" spans="1:19">
      <c r="A28" s="19"/>
      <c r="B28" s="16" t="s">
        <v>204</v>
      </c>
      <c r="C28" s="16"/>
      <c r="D28" s="16"/>
      <c r="E28" s="16"/>
      <c r="F28" s="16"/>
      <c r="G28" s="19"/>
      <c r="H28" s="16"/>
      <c r="I28" s="16"/>
      <c r="J28" s="21"/>
      <c r="K28" s="21"/>
      <c r="L28" s="16"/>
      <c r="M28" s="16"/>
      <c r="N28" s="43"/>
      <c r="O28" s="16"/>
      <c r="P28" s="39">
        <f>P29</f>
        <v>538.67</v>
      </c>
      <c r="Q28" s="39">
        <f>Q29</f>
        <v>538.67</v>
      </c>
      <c r="R28" s="39"/>
      <c r="S28" s="43"/>
    </row>
    <row r="29" s="3" customFormat="1" ht="46" customHeight="1" spans="1:19">
      <c r="A29" s="19"/>
      <c r="B29" s="16" t="s">
        <v>205</v>
      </c>
      <c r="C29" s="16"/>
      <c r="D29" s="16"/>
      <c r="E29" s="16"/>
      <c r="F29" s="16"/>
      <c r="G29" s="19"/>
      <c r="H29" s="16"/>
      <c r="I29" s="16"/>
      <c r="J29" s="21"/>
      <c r="K29" s="21"/>
      <c r="L29" s="16"/>
      <c r="M29" s="16"/>
      <c r="N29" s="43"/>
      <c r="O29" s="16"/>
      <c r="P29" s="39">
        <f>SUM(P30:P53)</f>
        <v>538.67</v>
      </c>
      <c r="Q29" s="39">
        <f>SUM(Q30:Q53)</f>
        <v>538.67</v>
      </c>
      <c r="R29" s="39"/>
      <c r="S29" s="43"/>
    </row>
    <row r="30" s="3" customFormat="1" ht="110" customHeight="1" spans="1:19">
      <c r="A30" s="19">
        <v>14</v>
      </c>
      <c r="B30" s="16" t="s">
        <v>96</v>
      </c>
      <c r="C30" s="16" t="s">
        <v>206</v>
      </c>
      <c r="D30" s="16" t="s">
        <v>207</v>
      </c>
      <c r="E30" s="16" t="s">
        <v>21</v>
      </c>
      <c r="F30" s="16" t="s">
        <v>208</v>
      </c>
      <c r="G30" s="25" t="s">
        <v>209</v>
      </c>
      <c r="H30" s="16" t="s">
        <v>210</v>
      </c>
      <c r="I30" s="16" t="s">
        <v>103</v>
      </c>
      <c r="J30" s="47">
        <v>45292</v>
      </c>
      <c r="K30" s="47">
        <v>45627</v>
      </c>
      <c r="L30" s="16" t="s">
        <v>47</v>
      </c>
      <c r="M30" s="16" t="s">
        <v>211</v>
      </c>
      <c r="N30" s="43" t="s">
        <v>212</v>
      </c>
      <c r="O30" s="16" t="s">
        <v>213</v>
      </c>
      <c r="P30" s="39">
        <v>10.5</v>
      </c>
      <c r="Q30" s="39">
        <v>10.5</v>
      </c>
      <c r="R30" s="16"/>
      <c r="S30" s="76" t="s">
        <v>214</v>
      </c>
    </row>
    <row r="31" s="3" customFormat="1" ht="137" customHeight="1" spans="1:19">
      <c r="A31" s="19">
        <v>15</v>
      </c>
      <c r="B31" s="16" t="s">
        <v>96</v>
      </c>
      <c r="C31" s="16" t="s">
        <v>206</v>
      </c>
      <c r="D31" s="16" t="s">
        <v>207</v>
      </c>
      <c r="E31" s="16" t="s">
        <v>25</v>
      </c>
      <c r="F31" s="16" t="s">
        <v>215</v>
      </c>
      <c r="G31" s="25" t="s">
        <v>216</v>
      </c>
      <c r="H31" s="16" t="s">
        <v>217</v>
      </c>
      <c r="I31" s="16" t="s">
        <v>103</v>
      </c>
      <c r="J31" s="44">
        <v>45261</v>
      </c>
      <c r="K31" s="44">
        <v>45473</v>
      </c>
      <c r="L31" s="16" t="s">
        <v>47</v>
      </c>
      <c r="M31" s="16" t="s">
        <v>218</v>
      </c>
      <c r="N31" s="43" t="s">
        <v>219</v>
      </c>
      <c r="O31" s="16" t="s">
        <v>220</v>
      </c>
      <c r="P31" s="39">
        <v>35</v>
      </c>
      <c r="Q31" s="39">
        <v>35</v>
      </c>
      <c r="R31" s="19"/>
      <c r="S31" s="43" t="s">
        <v>221</v>
      </c>
    </row>
    <row r="32" s="3" customFormat="1" ht="109" customHeight="1" spans="1:19">
      <c r="A32" s="19">
        <v>16</v>
      </c>
      <c r="B32" s="16" t="s">
        <v>96</v>
      </c>
      <c r="C32" s="16" t="s">
        <v>206</v>
      </c>
      <c r="D32" s="16" t="s">
        <v>207</v>
      </c>
      <c r="E32" s="16" t="s">
        <v>25</v>
      </c>
      <c r="F32" s="16" t="s">
        <v>215</v>
      </c>
      <c r="G32" s="25" t="s">
        <v>222</v>
      </c>
      <c r="H32" s="16" t="s">
        <v>223</v>
      </c>
      <c r="I32" s="16" t="s">
        <v>103</v>
      </c>
      <c r="J32" s="44">
        <v>45261</v>
      </c>
      <c r="K32" s="44">
        <v>45473</v>
      </c>
      <c r="L32" s="16" t="s">
        <v>47</v>
      </c>
      <c r="M32" s="16" t="s">
        <v>218</v>
      </c>
      <c r="N32" s="43" t="s">
        <v>224</v>
      </c>
      <c r="O32" s="16" t="s">
        <v>225</v>
      </c>
      <c r="P32" s="39">
        <v>25</v>
      </c>
      <c r="Q32" s="39">
        <v>25</v>
      </c>
      <c r="R32" s="77"/>
      <c r="S32" s="43" t="s">
        <v>226</v>
      </c>
    </row>
    <row r="33" s="3" customFormat="1" ht="67.5" spans="1:19">
      <c r="A33" s="19">
        <v>17</v>
      </c>
      <c r="B33" s="16" t="s">
        <v>96</v>
      </c>
      <c r="C33" s="16" t="s">
        <v>206</v>
      </c>
      <c r="D33" s="16" t="s">
        <v>207</v>
      </c>
      <c r="E33" s="16" t="s">
        <v>25</v>
      </c>
      <c r="F33" s="16" t="s">
        <v>215</v>
      </c>
      <c r="G33" s="25" t="s">
        <v>227</v>
      </c>
      <c r="H33" s="16" t="s">
        <v>228</v>
      </c>
      <c r="I33" s="16" t="s">
        <v>103</v>
      </c>
      <c r="J33" s="44">
        <v>45261</v>
      </c>
      <c r="K33" s="44">
        <v>45473</v>
      </c>
      <c r="L33" s="16" t="s">
        <v>47</v>
      </c>
      <c r="M33" s="16" t="s">
        <v>218</v>
      </c>
      <c r="N33" s="43" t="s">
        <v>229</v>
      </c>
      <c r="O33" s="16" t="s">
        <v>230</v>
      </c>
      <c r="P33" s="39">
        <v>40</v>
      </c>
      <c r="Q33" s="39">
        <v>40</v>
      </c>
      <c r="R33" s="77"/>
      <c r="S33" s="43" t="s">
        <v>231</v>
      </c>
    </row>
    <row r="34" s="3" customFormat="1" ht="99" customHeight="1" spans="1:19">
      <c r="A34" s="19">
        <v>18</v>
      </c>
      <c r="B34" s="16" t="s">
        <v>96</v>
      </c>
      <c r="C34" s="16" t="s">
        <v>206</v>
      </c>
      <c r="D34" s="16" t="s">
        <v>207</v>
      </c>
      <c r="E34" s="16" t="s">
        <v>26</v>
      </c>
      <c r="F34" s="16" t="s">
        <v>232</v>
      </c>
      <c r="G34" s="30" t="s">
        <v>233</v>
      </c>
      <c r="H34" s="16" t="s">
        <v>234</v>
      </c>
      <c r="I34" s="16" t="s">
        <v>235</v>
      </c>
      <c r="J34" s="47">
        <v>45292</v>
      </c>
      <c r="K34" s="47">
        <v>45505</v>
      </c>
      <c r="L34" s="16" t="s">
        <v>47</v>
      </c>
      <c r="M34" s="16" t="s">
        <v>236</v>
      </c>
      <c r="N34" s="43" t="s">
        <v>237</v>
      </c>
      <c r="O34" s="16" t="s">
        <v>238</v>
      </c>
      <c r="P34" s="39">
        <v>47</v>
      </c>
      <c r="Q34" s="39">
        <v>47</v>
      </c>
      <c r="R34" s="16"/>
      <c r="S34" s="43" t="s">
        <v>239</v>
      </c>
    </row>
    <row r="35" s="3" customFormat="1" ht="324" customHeight="1" spans="1:19">
      <c r="A35" s="19">
        <v>19</v>
      </c>
      <c r="B35" s="16" t="s">
        <v>96</v>
      </c>
      <c r="C35" s="16" t="s">
        <v>206</v>
      </c>
      <c r="D35" s="16" t="s">
        <v>207</v>
      </c>
      <c r="E35" s="16" t="s">
        <v>240</v>
      </c>
      <c r="F35" s="16" t="s">
        <v>241</v>
      </c>
      <c r="G35" s="16" t="s">
        <v>242</v>
      </c>
      <c r="H35" s="16" t="s">
        <v>243</v>
      </c>
      <c r="I35" s="16" t="s">
        <v>244</v>
      </c>
      <c r="J35" s="47">
        <v>45261</v>
      </c>
      <c r="K35" s="47">
        <v>45383</v>
      </c>
      <c r="L35" s="16" t="s">
        <v>47</v>
      </c>
      <c r="M35" s="16" t="s">
        <v>240</v>
      </c>
      <c r="N35" s="52" t="s">
        <v>245</v>
      </c>
      <c r="O35" s="16" t="s">
        <v>246</v>
      </c>
      <c r="P35" s="39">
        <v>30</v>
      </c>
      <c r="Q35" s="39">
        <v>30</v>
      </c>
      <c r="R35" s="16"/>
      <c r="S35" s="43" t="s">
        <v>247</v>
      </c>
    </row>
    <row r="36" s="3" customFormat="1" ht="101" customHeight="1" spans="1:19">
      <c r="A36" s="19">
        <v>20</v>
      </c>
      <c r="B36" s="16" t="s">
        <v>96</v>
      </c>
      <c r="C36" s="16" t="s">
        <v>248</v>
      </c>
      <c r="D36" s="16" t="s">
        <v>249</v>
      </c>
      <c r="E36" s="16" t="s">
        <v>29</v>
      </c>
      <c r="F36" s="16" t="s">
        <v>171</v>
      </c>
      <c r="G36" s="25" t="s">
        <v>250</v>
      </c>
      <c r="H36" s="16" t="s">
        <v>251</v>
      </c>
      <c r="I36" s="16" t="s">
        <v>103</v>
      </c>
      <c r="J36" s="47">
        <v>45352</v>
      </c>
      <c r="K36" s="47">
        <v>45536</v>
      </c>
      <c r="L36" s="16" t="s">
        <v>47</v>
      </c>
      <c r="M36" s="16" t="s">
        <v>174</v>
      </c>
      <c r="N36" s="43" t="s">
        <v>252</v>
      </c>
      <c r="O36" s="16" t="s">
        <v>253</v>
      </c>
      <c r="P36" s="39">
        <v>37.1</v>
      </c>
      <c r="Q36" s="39">
        <v>37.1</v>
      </c>
      <c r="R36" s="16"/>
      <c r="S36" s="43" t="s">
        <v>254</v>
      </c>
    </row>
    <row r="37" s="3" customFormat="1" ht="57" customHeight="1" spans="1:19">
      <c r="A37" s="19">
        <v>21</v>
      </c>
      <c r="B37" s="16" t="s">
        <v>96</v>
      </c>
      <c r="C37" s="16" t="s">
        <v>206</v>
      </c>
      <c r="D37" s="16" t="s">
        <v>207</v>
      </c>
      <c r="E37" s="16" t="s">
        <v>30</v>
      </c>
      <c r="F37" s="16" t="s">
        <v>255</v>
      </c>
      <c r="G37" s="16" t="s">
        <v>256</v>
      </c>
      <c r="H37" s="16" t="s">
        <v>257</v>
      </c>
      <c r="I37" s="16" t="s">
        <v>103</v>
      </c>
      <c r="J37" s="47">
        <v>45292</v>
      </c>
      <c r="K37" s="47">
        <v>45627</v>
      </c>
      <c r="L37" s="16" t="s">
        <v>47</v>
      </c>
      <c r="M37" s="16" t="s">
        <v>258</v>
      </c>
      <c r="N37" s="43" t="s">
        <v>259</v>
      </c>
      <c r="O37" s="16" t="s">
        <v>260</v>
      </c>
      <c r="P37" s="39">
        <v>7.67</v>
      </c>
      <c r="Q37" s="39">
        <v>7.67</v>
      </c>
      <c r="R37" s="16"/>
      <c r="S37" s="78" t="s">
        <v>261</v>
      </c>
    </row>
    <row r="38" s="3" customFormat="1" ht="76" customHeight="1" spans="1:19">
      <c r="A38" s="19">
        <v>22</v>
      </c>
      <c r="B38" s="16" t="s">
        <v>96</v>
      </c>
      <c r="C38" s="16" t="s">
        <v>206</v>
      </c>
      <c r="D38" s="16" t="s">
        <v>207</v>
      </c>
      <c r="E38" s="16" t="s">
        <v>35</v>
      </c>
      <c r="F38" s="16" t="s">
        <v>262</v>
      </c>
      <c r="G38" s="25" t="s">
        <v>263</v>
      </c>
      <c r="H38" s="16" t="s">
        <v>264</v>
      </c>
      <c r="I38" s="16" t="s">
        <v>103</v>
      </c>
      <c r="J38" s="47">
        <v>45293</v>
      </c>
      <c r="K38" s="47">
        <v>45414</v>
      </c>
      <c r="L38" s="16" t="s">
        <v>47</v>
      </c>
      <c r="M38" s="16" t="s">
        <v>265</v>
      </c>
      <c r="N38" s="43" t="s">
        <v>266</v>
      </c>
      <c r="O38" s="16" t="s">
        <v>267</v>
      </c>
      <c r="P38" s="39">
        <v>20</v>
      </c>
      <c r="Q38" s="39">
        <v>20</v>
      </c>
      <c r="R38" s="16"/>
      <c r="S38" s="79" t="s">
        <v>268</v>
      </c>
    </row>
    <row r="39" s="3" customFormat="1" ht="92" customHeight="1" spans="1:19">
      <c r="A39" s="19">
        <v>23</v>
      </c>
      <c r="B39" s="16" t="s">
        <v>96</v>
      </c>
      <c r="C39" s="16" t="s">
        <v>206</v>
      </c>
      <c r="D39" s="16" t="s">
        <v>207</v>
      </c>
      <c r="E39" s="16" t="s">
        <v>188</v>
      </c>
      <c r="F39" s="16" t="s">
        <v>269</v>
      </c>
      <c r="G39" s="25" t="s">
        <v>270</v>
      </c>
      <c r="H39" s="16" t="s">
        <v>271</v>
      </c>
      <c r="I39" s="16" t="s">
        <v>244</v>
      </c>
      <c r="J39" s="49" t="s">
        <v>272</v>
      </c>
      <c r="K39" s="49" t="s">
        <v>192</v>
      </c>
      <c r="L39" s="16" t="s">
        <v>47</v>
      </c>
      <c r="M39" s="16" t="s">
        <v>194</v>
      </c>
      <c r="N39" s="43" t="s">
        <v>273</v>
      </c>
      <c r="O39" s="16" t="s">
        <v>274</v>
      </c>
      <c r="P39" s="39">
        <v>10</v>
      </c>
      <c r="Q39" s="39">
        <v>10</v>
      </c>
      <c r="R39" s="16"/>
      <c r="S39" s="43" t="s">
        <v>275</v>
      </c>
    </row>
    <row r="40" s="3" customFormat="1" ht="83" customHeight="1" spans="1:19">
      <c r="A40" s="19">
        <v>24</v>
      </c>
      <c r="B40" s="16" t="s">
        <v>96</v>
      </c>
      <c r="C40" s="16" t="s">
        <v>206</v>
      </c>
      <c r="D40" s="16" t="s">
        <v>207</v>
      </c>
      <c r="E40" s="16" t="s">
        <v>188</v>
      </c>
      <c r="F40" s="16" t="s">
        <v>189</v>
      </c>
      <c r="G40" s="25" t="s">
        <v>276</v>
      </c>
      <c r="H40" s="16" t="s">
        <v>277</v>
      </c>
      <c r="I40" s="16" t="s">
        <v>244</v>
      </c>
      <c r="J40" s="49" t="s">
        <v>272</v>
      </c>
      <c r="K40" s="49" t="s">
        <v>192</v>
      </c>
      <c r="L40" s="16" t="s">
        <v>47</v>
      </c>
      <c r="M40" s="16" t="s">
        <v>194</v>
      </c>
      <c r="N40" s="43" t="s">
        <v>278</v>
      </c>
      <c r="O40" s="16" t="s">
        <v>279</v>
      </c>
      <c r="P40" s="39">
        <v>36</v>
      </c>
      <c r="Q40" s="39">
        <v>36</v>
      </c>
      <c r="R40" s="16"/>
      <c r="S40" s="43" t="s">
        <v>280</v>
      </c>
    </row>
    <row r="41" s="3" customFormat="1" ht="56.25" spans="1:19">
      <c r="A41" s="19">
        <v>25</v>
      </c>
      <c r="B41" s="16" t="s">
        <v>96</v>
      </c>
      <c r="C41" s="16" t="s">
        <v>206</v>
      </c>
      <c r="D41" s="16" t="s">
        <v>207</v>
      </c>
      <c r="E41" s="16" t="s">
        <v>37</v>
      </c>
      <c r="F41" s="16" t="s">
        <v>281</v>
      </c>
      <c r="G41" s="25" t="s">
        <v>282</v>
      </c>
      <c r="H41" s="16" t="s">
        <v>283</v>
      </c>
      <c r="I41" s="16" t="s">
        <v>103</v>
      </c>
      <c r="J41" s="53" t="s">
        <v>182</v>
      </c>
      <c r="K41" s="53">
        <v>45505</v>
      </c>
      <c r="L41" s="16" t="s">
        <v>47</v>
      </c>
      <c r="M41" s="16" t="s">
        <v>284</v>
      </c>
      <c r="N41" s="16" t="s">
        <v>285</v>
      </c>
      <c r="O41" s="54" t="s">
        <v>286</v>
      </c>
      <c r="P41" s="39">
        <v>17</v>
      </c>
      <c r="Q41" s="39">
        <v>17</v>
      </c>
      <c r="R41" s="77"/>
      <c r="S41" s="43" t="s">
        <v>287</v>
      </c>
    </row>
    <row r="42" s="3" customFormat="1" ht="88" customHeight="1" spans="1:19">
      <c r="A42" s="19">
        <v>26</v>
      </c>
      <c r="B42" s="16" t="s">
        <v>96</v>
      </c>
      <c r="C42" s="16" t="s">
        <v>206</v>
      </c>
      <c r="D42" s="16" t="s">
        <v>207</v>
      </c>
      <c r="E42" s="16" t="s">
        <v>38</v>
      </c>
      <c r="F42" s="16" t="s">
        <v>288</v>
      </c>
      <c r="G42" s="31" t="s">
        <v>289</v>
      </c>
      <c r="H42" s="16" t="s">
        <v>290</v>
      </c>
      <c r="I42" s="16" t="s">
        <v>291</v>
      </c>
      <c r="J42" s="47">
        <v>45261</v>
      </c>
      <c r="K42" s="47">
        <v>45444</v>
      </c>
      <c r="L42" s="16" t="s">
        <v>47</v>
      </c>
      <c r="M42" s="16" t="s">
        <v>164</v>
      </c>
      <c r="N42" s="43" t="s">
        <v>292</v>
      </c>
      <c r="O42" s="16" t="s">
        <v>293</v>
      </c>
      <c r="P42" s="39">
        <v>30</v>
      </c>
      <c r="Q42" s="39">
        <v>30</v>
      </c>
      <c r="R42" s="16"/>
      <c r="S42" s="43" t="s">
        <v>294</v>
      </c>
    </row>
    <row r="43" s="3" customFormat="1" ht="56.25" spans="1:19">
      <c r="A43" s="19">
        <v>27</v>
      </c>
      <c r="B43" s="16" t="s">
        <v>96</v>
      </c>
      <c r="C43" s="16" t="s">
        <v>206</v>
      </c>
      <c r="D43" s="16" t="s">
        <v>207</v>
      </c>
      <c r="E43" s="16" t="s">
        <v>295</v>
      </c>
      <c r="F43" s="16" t="s">
        <v>296</v>
      </c>
      <c r="G43" s="25" t="s">
        <v>297</v>
      </c>
      <c r="H43" s="32" t="s">
        <v>298</v>
      </c>
      <c r="I43" s="16" t="s">
        <v>103</v>
      </c>
      <c r="J43" s="47">
        <v>45292</v>
      </c>
      <c r="K43" s="47">
        <v>41852</v>
      </c>
      <c r="L43" s="16" t="s">
        <v>47</v>
      </c>
      <c r="M43" s="16" t="s">
        <v>295</v>
      </c>
      <c r="N43" s="55" t="s">
        <v>299</v>
      </c>
      <c r="O43" s="39" t="s">
        <v>300</v>
      </c>
      <c r="P43" s="39">
        <v>31</v>
      </c>
      <c r="Q43" s="39">
        <v>31</v>
      </c>
      <c r="R43" s="16"/>
      <c r="S43" s="43" t="s">
        <v>301</v>
      </c>
    </row>
    <row r="44" s="3" customFormat="1" ht="105" customHeight="1" spans="1:19">
      <c r="A44" s="19">
        <v>28</v>
      </c>
      <c r="B44" s="16" t="s">
        <v>96</v>
      </c>
      <c r="C44" s="16" t="s">
        <v>206</v>
      </c>
      <c r="D44" s="16" t="s">
        <v>207</v>
      </c>
      <c r="E44" s="16" t="s">
        <v>295</v>
      </c>
      <c r="F44" s="16" t="s">
        <v>296</v>
      </c>
      <c r="G44" s="25" t="s">
        <v>302</v>
      </c>
      <c r="H44" s="32" t="s">
        <v>303</v>
      </c>
      <c r="I44" s="16" t="s">
        <v>103</v>
      </c>
      <c r="J44" s="47">
        <v>45292</v>
      </c>
      <c r="K44" s="47">
        <v>41852</v>
      </c>
      <c r="L44" s="16" t="s">
        <v>47</v>
      </c>
      <c r="M44" s="16" t="s">
        <v>295</v>
      </c>
      <c r="N44" s="55" t="s">
        <v>304</v>
      </c>
      <c r="O44" s="39" t="s">
        <v>305</v>
      </c>
      <c r="P44" s="39">
        <v>25.4</v>
      </c>
      <c r="Q44" s="39">
        <v>25.4</v>
      </c>
      <c r="R44" s="16"/>
      <c r="S44" s="43" t="s">
        <v>306</v>
      </c>
    </row>
    <row r="45" s="3" customFormat="1" ht="67.5" spans="1:19">
      <c r="A45" s="19">
        <v>29</v>
      </c>
      <c r="B45" s="16" t="s">
        <v>96</v>
      </c>
      <c r="C45" s="16" t="s">
        <v>206</v>
      </c>
      <c r="D45" s="16" t="s">
        <v>207</v>
      </c>
      <c r="E45" s="16" t="s">
        <v>40</v>
      </c>
      <c r="F45" s="16" t="s">
        <v>131</v>
      </c>
      <c r="G45" s="25" t="s">
        <v>307</v>
      </c>
      <c r="H45" s="16" t="s">
        <v>308</v>
      </c>
      <c r="I45" s="16" t="s">
        <v>309</v>
      </c>
      <c r="J45" s="47">
        <v>45352</v>
      </c>
      <c r="K45" s="47">
        <v>45444</v>
      </c>
      <c r="L45" s="16" t="s">
        <v>47</v>
      </c>
      <c r="M45" s="16" t="s">
        <v>134</v>
      </c>
      <c r="N45" s="43" t="s">
        <v>310</v>
      </c>
      <c r="O45" s="16" t="s">
        <v>311</v>
      </c>
      <c r="P45" s="39">
        <v>17</v>
      </c>
      <c r="Q45" s="39">
        <v>17</v>
      </c>
      <c r="R45" s="16"/>
      <c r="S45" s="43" t="s">
        <v>312</v>
      </c>
    </row>
    <row r="46" s="3" customFormat="1" ht="73" customHeight="1" spans="1:19">
      <c r="A46" s="19">
        <v>30</v>
      </c>
      <c r="B46" s="16" t="s">
        <v>96</v>
      </c>
      <c r="C46" s="16" t="s">
        <v>206</v>
      </c>
      <c r="D46" s="16" t="s">
        <v>207</v>
      </c>
      <c r="E46" s="33" t="s">
        <v>41</v>
      </c>
      <c r="F46" s="33" t="s">
        <v>313</v>
      </c>
      <c r="G46" s="25" t="s">
        <v>314</v>
      </c>
      <c r="H46" s="33" t="s">
        <v>315</v>
      </c>
      <c r="I46" s="33" t="s">
        <v>103</v>
      </c>
      <c r="J46" s="56">
        <v>45292</v>
      </c>
      <c r="K46" s="56">
        <v>45444</v>
      </c>
      <c r="L46" s="16" t="s">
        <v>47</v>
      </c>
      <c r="M46" s="16" t="s">
        <v>316</v>
      </c>
      <c r="N46" s="57" t="s">
        <v>317</v>
      </c>
      <c r="O46" s="33" t="s">
        <v>318</v>
      </c>
      <c r="P46" s="58">
        <v>10</v>
      </c>
      <c r="Q46" s="58">
        <v>10</v>
      </c>
      <c r="R46" s="33"/>
      <c r="S46" s="80" t="s">
        <v>319</v>
      </c>
    </row>
    <row r="47" s="3" customFormat="1" ht="73" customHeight="1" spans="1:19">
      <c r="A47" s="19">
        <v>31</v>
      </c>
      <c r="B47" s="16" t="s">
        <v>96</v>
      </c>
      <c r="C47" s="16" t="s">
        <v>206</v>
      </c>
      <c r="D47" s="16" t="s">
        <v>207</v>
      </c>
      <c r="E47" s="34" t="s">
        <v>41</v>
      </c>
      <c r="F47" s="34" t="s">
        <v>320</v>
      </c>
      <c r="G47" s="25" t="s">
        <v>321</v>
      </c>
      <c r="H47" s="34" t="s">
        <v>322</v>
      </c>
      <c r="I47" s="34" t="s">
        <v>103</v>
      </c>
      <c r="J47" s="56">
        <v>45292</v>
      </c>
      <c r="K47" s="56">
        <v>45444</v>
      </c>
      <c r="L47" s="34" t="s">
        <v>47</v>
      </c>
      <c r="M47" s="34" t="s">
        <v>316</v>
      </c>
      <c r="N47" s="57" t="s">
        <v>323</v>
      </c>
      <c r="O47" s="34" t="s">
        <v>324</v>
      </c>
      <c r="P47" s="59">
        <v>10</v>
      </c>
      <c r="Q47" s="59">
        <v>10</v>
      </c>
      <c r="R47" s="33"/>
      <c r="S47" s="81" t="s">
        <v>325</v>
      </c>
    </row>
    <row r="48" s="3" customFormat="1" ht="73" customHeight="1" spans="1:19">
      <c r="A48" s="19">
        <v>32</v>
      </c>
      <c r="B48" s="16" t="s">
        <v>96</v>
      </c>
      <c r="C48" s="16" t="s">
        <v>206</v>
      </c>
      <c r="D48" s="16" t="s">
        <v>207</v>
      </c>
      <c r="E48" s="16" t="s">
        <v>42</v>
      </c>
      <c r="F48" s="16" t="s">
        <v>326</v>
      </c>
      <c r="G48" s="25" t="s">
        <v>327</v>
      </c>
      <c r="H48" s="16" t="s">
        <v>328</v>
      </c>
      <c r="I48" s="16" t="s">
        <v>329</v>
      </c>
      <c r="J48" s="47">
        <v>45352</v>
      </c>
      <c r="K48" s="47">
        <v>45566</v>
      </c>
      <c r="L48" s="16" t="s">
        <v>47</v>
      </c>
      <c r="M48" s="16" t="s">
        <v>330</v>
      </c>
      <c r="N48" s="43" t="s">
        <v>331</v>
      </c>
      <c r="O48" s="16" t="s">
        <v>332</v>
      </c>
      <c r="P48" s="19">
        <v>10</v>
      </c>
      <c r="Q48" s="19">
        <v>10</v>
      </c>
      <c r="R48" s="33"/>
      <c r="S48" s="43" t="s">
        <v>333</v>
      </c>
    </row>
    <row r="49" s="3" customFormat="1" ht="74" customHeight="1" spans="1:19">
      <c r="A49" s="19">
        <v>33</v>
      </c>
      <c r="B49" s="16" t="s">
        <v>96</v>
      </c>
      <c r="C49" s="16" t="s">
        <v>206</v>
      </c>
      <c r="D49" s="16" t="s">
        <v>207</v>
      </c>
      <c r="E49" s="16" t="s">
        <v>43</v>
      </c>
      <c r="F49" s="16" t="s">
        <v>334</v>
      </c>
      <c r="G49" s="25" t="s">
        <v>335</v>
      </c>
      <c r="H49" s="16" t="s">
        <v>336</v>
      </c>
      <c r="I49" s="16" t="s">
        <v>103</v>
      </c>
      <c r="J49" s="47">
        <v>45306</v>
      </c>
      <c r="K49" s="47">
        <v>45641</v>
      </c>
      <c r="L49" s="16" t="s">
        <v>47</v>
      </c>
      <c r="M49" s="16" t="s">
        <v>337</v>
      </c>
      <c r="N49" s="43" t="s">
        <v>338</v>
      </c>
      <c r="O49" s="19" t="s">
        <v>339</v>
      </c>
      <c r="P49" s="46">
        <v>30</v>
      </c>
      <c r="Q49" s="46">
        <v>30</v>
      </c>
      <c r="R49" s="77"/>
      <c r="S49" s="43" t="s">
        <v>340</v>
      </c>
    </row>
    <row r="50" s="3" customFormat="1" ht="66" customHeight="1" spans="1:19">
      <c r="A50" s="19">
        <v>34</v>
      </c>
      <c r="B50" s="27" t="s">
        <v>96</v>
      </c>
      <c r="C50" s="27" t="s">
        <v>206</v>
      </c>
      <c r="D50" s="16" t="s">
        <v>207</v>
      </c>
      <c r="E50" s="27" t="s">
        <v>44</v>
      </c>
      <c r="F50" s="16" t="s">
        <v>341</v>
      </c>
      <c r="G50" s="25" t="s">
        <v>342</v>
      </c>
      <c r="H50" s="16" t="s">
        <v>343</v>
      </c>
      <c r="I50" s="25" t="s">
        <v>103</v>
      </c>
      <c r="J50" s="47">
        <v>45292</v>
      </c>
      <c r="K50" s="49" t="s">
        <v>344</v>
      </c>
      <c r="L50" s="16" t="s">
        <v>47</v>
      </c>
      <c r="M50" s="16" t="s">
        <v>184</v>
      </c>
      <c r="N50" s="43" t="s">
        <v>345</v>
      </c>
      <c r="O50" s="16" t="s">
        <v>346</v>
      </c>
      <c r="P50" s="60">
        <v>10</v>
      </c>
      <c r="Q50" s="60">
        <v>10</v>
      </c>
      <c r="R50" s="77"/>
      <c r="S50" s="43" t="s">
        <v>347</v>
      </c>
    </row>
    <row r="51" s="3" customFormat="1" ht="78.75" spans="1:19">
      <c r="A51" s="19">
        <v>35</v>
      </c>
      <c r="B51" s="24" t="s">
        <v>96</v>
      </c>
      <c r="C51" s="24" t="s">
        <v>206</v>
      </c>
      <c r="D51" s="24" t="s">
        <v>207</v>
      </c>
      <c r="E51" s="16" t="s">
        <v>45</v>
      </c>
      <c r="F51" s="16" t="s">
        <v>348</v>
      </c>
      <c r="G51" s="25" t="s">
        <v>349</v>
      </c>
      <c r="H51" s="16" t="s">
        <v>350</v>
      </c>
      <c r="I51" s="16" t="s">
        <v>329</v>
      </c>
      <c r="J51" s="47">
        <v>45292</v>
      </c>
      <c r="K51" s="47">
        <v>45627</v>
      </c>
      <c r="L51" s="16" t="s">
        <v>47</v>
      </c>
      <c r="M51" s="16" t="s">
        <v>351</v>
      </c>
      <c r="N51" s="43" t="s">
        <v>352</v>
      </c>
      <c r="O51" s="16" t="s">
        <v>353</v>
      </c>
      <c r="P51" s="39">
        <v>20</v>
      </c>
      <c r="Q51" s="39">
        <v>20</v>
      </c>
      <c r="R51" s="16"/>
      <c r="S51" s="82" t="s">
        <v>354</v>
      </c>
    </row>
    <row r="52" s="3" customFormat="1" ht="81" customHeight="1" spans="1:19">
      <c r="A52" s="19">
        <v>36</v>
      </c>
      <c r="B52" s="24" t="s">
        <v>96</v>
      </c>
      <c r="C52" s="24" t="s">
        <v>206</v>
      </c>
      <c r="D52" s="24" t="s">
        <v>207</v>
      </c>
      <c r="E52" s="16" t="s">
        <v>45</v>
      </c>
      <c r="F52" s="16" t="s">
        <v>348</v>
      </c>
      <c r="G52" s="25" t="s">
        <v>355</v>
      </c>
      <c r="H52" s="16" t="s">
        <v>356</v>
      </c>
      <c r="I52" s="16" t="s">
        <v>329</v>
      </c>
      <c r="J52" s="47">
        <v>45292</v>
      </c>
      <c r="K52" s="47">
        <v>45627</v>
      </c>
      <c r="L52" s="16" t="s">
        <v>47</v>
      </c>
      <c r="M52" s="16" t="s">
        <v>351</v>
      </c>
      <c r="N52" s="43" t="s">
        <v>357</v>
      </c>
      <c r="O52" s="16" t="s">
        <v>358</v>
      </c>
      <c r="P52" s="39">
        <v>10</v>
      </c>
      <c r="Q52" s="39">
        <v>10</v>
      </c>
      <c r="R52" s="16"/>
      <c r="S52" s="82" t="s">
        <v>359</v>
      </c>
    </row>
    <row r="53" s="3" customFormat="1" ht="85" customHeight="1" spans="1:19">
      <c r="A53" s="19">
        <v>37</v>
      </c>
      <c r="B53" s="16" t="s">
        <v>96</v>
      </c>
      <c r="C53" s="16" t="s">
        <v>206</v>
      </c>
      <c r="D53" s="16" t="s">
        <v>207</v>
      </c>
      <c r="E53" s="16" t="s">
        <v>33</v>
      </c>
      <c r="F53" s="16" t="s">
        <v>360</v>
      </c>
      <c r="G53" s="25" t="s">
        <v>361</v>
      </c>
      <c r="H53" s="16" t="s">
        <v>362</v>
      </c>
      <c r="I53" s="16" t="s">
        <v>363</v>
      </c>
      <c r="J53" s="61">
        <v>45261</v>
      </c>
      <c r="K53" s="47">
        <v>45383</v>
      </c>
      <c r="L53" s="16" t="s">
        <v>163</v>
      </c>
      <c r="M53" s="16" t="s">
        <v>364</v>
      </c>
      <c r="N53" s="62" t="s">
        <v>365</v>
      </c>
      <c r="O53" s="16" t="s">
        <v>366</v>
      </c>
      <c r="P53" s="39">
        <v>20</v>
      </c>
      <c r="Q53" s="39">
        <v>20</v>
      </c>
      <c r="R53" s="16"/>
      <c r="S53" s="43" t="s">
        <v>367</v>
      </c>
    </row>
    <row r="54" s="3" customFormat="1" ht="51.65" customHeight="1" spans="1:19">
      <c r="A54" s="19"/>
      <c r="B54" s="16" t="s">
        <v>368</v>
      </c>
      <c r="C54" s="16"/>
      <c r="D54" s="16"/>
      <c r="E54" s="16"/>
      <c r="F54" s="16"/>
      <c r="G54" s="19"/>
      <c r="H54" s="16"/>
      <c r="I54" s="16"/>
      <c r="J54" s="21"/>
      <c r="K54" s="21"/>
      <c r="L54" s="16"/>
      <c r="M54" s="16"/>
      <c r="N54" s="43"/>
      <c r="O54" s="16"/>
      <c r="P54" s="39">
        <f>SUM(P55:P56)</f>
        <v>1874</v>
      </c>
      <c r="Q54" s="39">
        <f>SUM(Q55:Q56)</f>
        <v>1181.63</v>
      </c>
      <c r="R54" s="73"/>
      <c r="S54" s="71"/>
    </row>
    <row r="55" s="3" customFormat="1" ht="76" customHeight="1" spans="1:19">
      <c r="A55" s="19">
        <v>38</v>
      </c>
      <c r="B55" s="16" t="s">
        <v>96</v>
      </c>
      <c r="C55" s="16" t="s">
        <v>369</v>
      </c>
      <c r="D55" s="16" t="s">
        <v>370</v>
      </c>
      <c r="E55" s="16" t="s">
        <v>371</v>
      </c>
      <c r="F55" s="16" t="s">
        <v>124</v>
      </c>
      <c r="G55" s="25" t="s">
        <v>372</v>
      </c>
      <c r="H55" s="24" t="s">
        <v>372</v>
      </c>
      <c r="I55" s="16" t="s">
        <v>103</v>
      </c>
      <c r="J55" s="63">
        <v>45292</v>
      </c>
      <c r="K55" s="63">
        <v>45352</v>
      </c>
      <c r="L55" s="16" t="s">
        <v>47</v>
      </c>
      <c r="M55" s="16" t="s">
        <v>47</v>
      </c>
      <c r="N55" s="43" t="s">
        <v>373</v>
      </c>
      <c r="O55" s="16" t="s">
        <v>374</v>
      </c>
      <c r="P55" s="39">
        <v>274</v>
      </c>
      <c r="Q55" s="39">
        <v>274</v>
      </c>
      <c r="R55" s="16"/>
      <c r="S55" s="43" t="s">
        <v>375</v>
      </c>
    </row>
    <row r="56" s="3" customFormat="1" ht="59" customHeight="1" spans="1:19">
      <c r="A56" s="19">
        <v>39</v>
      </c>
      <c r="B56" s="16" t="s">
        <v>96</v>
      </c>
      <c r="C56" s="16" t="s">
        <v>369</v>
      </c>
      <c r="D56" s="16" t="s">
        <v>376</v>
      </c>
      <c r="E56" s="16" t="s">
        <v>377</v>
      </c>
      <c r="F56" s="16" t="s">
        <v>378</v>
      </c>
      <c r="G56" s="25" t="s">
        <v>379</v>
      </c>
      <c r="H56" s="35" t="s">
        <v>380</v>
      </c>
      <c r="I56" s="16" t="s">
        <v>103</v>
      </c>
      <c r="J56" s="47">
        <v>45292</v>
      </c>
      <c r="K56" s="47">
        <v>45627</v>
      </c>
      <c r="L56" s="16" t="s">
        <v>50</v>
      </c>
      <c r="M56" s="16" t="s">
        <v>50</v>
      </c>
      <c r="N56" s="43" t="s">
        <v>381</v>
      </c>
      <c r="O56" s="64" t="s">
        <v>382</v>
      </c>
      <c r="P56" s="39">
        <v>1600</v>
      </c>
      <c r="Q56" s="39">
        <v>907.63</v>
      </c>
      <c r="R56" s="16"/>
      <c r="S56" s="43" t="s">
        <v>383</v>
      </c>
    </row>
    <row r="57" s="3" customFormat="1" ht="30" customHeight="1" spans="1:19">
      <c r="A57" s="19"/>
      <c r="B57" s="36" t="s">
        <v>384</v>
      </c>
      <c r="C57" s="16"/>
      <c r="D57" s="16"/>
      <c r="E57" s="16"/>
      <c r="F57" s="16"/>
      <c r="G57" s="19"/>
      <c r="H57" s="16"/>
      <c r="I57" s="16"/>
      <c r="J57" s="21"/>
      <c r="K57" s="21"/>
      <c r="L57" s="16"/>
      <c r="M57" s="16"/>
      <c r="N57" s="43"/>
      <c r="O57" s="16"/>
      <c r="P57" s="39">
        <f>P58+P61</f>
        <v>2303.92</v>
      </c>
      <c r="Q57" s="39">
        <f>Q58+Q61</f>
        <v>856.5</v>
      </c>
      <c r="R57" s="39"/>
      <c r="S57" s="43"/>
    </row>
    <row r="58" s="3" customFormat="1" ht="36.95" customHeight="1" spans="1:19">
      <c r="A58" s="19"/>
      <c r="B58" s="16" t="s">
        <v>385</v>
      </c>
      <c r="C58" s="16"/>
      <c r="D58" s="16"/>
      <c r="E58" s="16"/>
      <c r="F58" s="16"/>
      <c r="G58" s="19"/>
      <c r="H58" s="16"/>
      <c r="I58" s="16"/>
      <c r="J58" s="21"/>
      <c r="K58" s="21"/>
      <c r="L58" s="16"/>
      <c r="M58" s="16"/>
      <c r="N58" s="43"/>
      <c r="O58" s="16"/>
      <c r="P58" s="39">
        <f>SUM(P59:P60)</f>
        <v>550</v>
      </c>
      <c r="Q58" s="39">
        <f>SUM(Q59:Q60)</f>
        <v>420</v>
      </c>
      <c r="R58" s="39"/>
      <c r="S58" s="43"/>
    </row>
    <row r="59" s="3" customFormat="1" ht="90" spans="1:19">
      <c r="A59" s="19">
        <v>40</v>
      </c>
      <c r="B59" s="16" t="s">
        <v>386</v>
      </c>
      <c r="C59" s="16" t="s">
        <v>387</v>
      </c>
      <c r="D59" s="16" t="s">
        <v>388</v>
      </c>
      <c r="E59" s="16" t="s">
        <v>377</v>
      </c>
      <c r="F59" s="16" t="s">
        <v>389</v>
      </c>
      <c r="G59" s="24" t="s">
        <v>390</v>
      </c>
      <c r="H59" s="16" t="s">
        <v>391</v>
      </c>
      <c r="I59" s="16" t="s">
        <v>103</v>
      </c>
      <c r="J59" s="47">
        <v>45292</v>
      </c>
      <c r="K59" s="47">
        <v>45627</v>
      </c>
      <c r="L59" s="16" t="s">
        <v>50</v>
      </c>
      <c r="M59" s="16" t="s">
        <v>50</v>
      </c>
      <c r="N59" s="43" t="s">
        <v>392</v>
      </c>
      <c r="O59" s="16" t="s">
        <v>393</v>
      </c>
      <c r="P59" s="39">
        <v>200</v>
      </c>
      <c r="Q59" s="39">
        <v>70</v>
      </c>
      <c r="R59" s="39"/>
      <c r="S59" s="83" t="s">
        <v>394</v>
      </c>
    </row>
    <row r="60" s="3" customFormat="1" ht="101.25" spans="1:19">
      <c r="A60" s="19">
        <v>41</v>
      </c>
      <c r="B60" s="16" t="s">
        <v>386</v>
      </c>
      <c r="C60" s="16" t="s">
        <v>387</v>
      </c>
      <c r="D60" s="16" t="s">
        <v>395</v>
      </c>
      <c r="E60" s="16" t="s">
        <v>377</v>
      </c>
      <c r="F60" s="16" t="s">
        <v>389</v>
      </c>
      <c r="G60" s="16" t="s">
        <v>396</v>
      </c>
      <c r="H60" s="16" t="s">
        <v>397</v>
      </c>
      <c r="I60" s="16" t="s">
        <v>103</v>
      </c>
      <c r="J60" s="47">
        <v>45292</v>
      </c>
      <c r="K60" s="47">
        <v>45627</v>
      </c>
      <c r="L60" s="16" t="s">
        <v>46</v>
      </c>
      <c r="M60" s="16" t="s">
        <v>398</v>
      </c>
      <c r="N60" s="43" t="s">
        <v>399</v>
      </c>
      <c r="O60" s="33" t="s">
        <v>400</v>
      </c>
      <c r="P60" s="39">
        <v>350</v>
      </c>
      <c r="Q60" s="39">
        <v>350</v>
      </c>
      <c r="R60" s="77"/>
      <c r="S60" s="83" t="s">
        <v>401</v>
      </c>
    </row>
    <row r="61" s="3" customFormat="1" ht="37.6" customHeight="1" spans="1:19">
      <c r="A61" s="19"/>
      <c r="B61" s="16" t="s">
        <v>402</v>
      </c>
      <c r="C61" s="16"/>
      <c r="D61" s="16"/>
      <c r="E61" s="16"/>
      <c r="F61" s="16"/>
      <c r="G61" s="19"/>
      <c r="H61" s="16"/>
      <c r="I61" s="16"/>
      <c r="J61" s="21"/>
      <c r="K61" s="21"/>
      <c r="L61" s="16"/>
      <c r="M61" s="16"/>
      <c r="N61" s="43"/>
      <c r="O61" s="16"/>
      <c r="P61" s="39">
        <v>1753.92</v>
      </c>
      <c r="Q61" s="39">
        <v>436.5</v>
      </c>
      <c r="R61" s="39"/>
      <c r="S61" s="43"/>
    </row>
    <row r="62" s="3" customFormat="1" ht="37.6" customHeight="1" spans="1:19">
      <c r="A62" s="19"/>
      <c r="B62" s="16" t="s">
        <v>403</v>
      </c>
      <c r="C62" s="16"/>
      <c r="D62" s="16"/>
      <c r="E62" s="16"/>
      <c r="F62" s="16"/>
      <c r="G62" s="19"/>
      <c r="H62" s="16"/>
      <c r="I62" s="16"/>
      <c r="J62" s="21"/>
      <c r="K62" s="21"/>
      <c r="L62" s="16"/>
      <c r="M62" s="16"/>
      <c r="N62" s="43"/>
      <c r="O62" s="16"/>
      <c r="P62" s="39">
        <f>SUM(P63:P87)</f>
        <v>1753.92</v>
      </c>
      <c r="Q62" s="39">
        <v>436.5</v>
      </c>
      <c r="R62" s="39"/>
      <c r="S62" s="43"/>
    </row>
    <row r="63" s="3" customFormat="1" ht="60" customHeight="1" spans="1:19">
      <c r="A63" s="19">
        <v>42</v>
      </c>
      <c r="B63" s="16" t="s">
        <v>386</v>
      </c>
      <c r="C63" s="16" t="s">
        <v>404</v>
      </c>
      <c r="D63" s="16" t="s">
        <v>405</v>
      </c>
      <c r="E63" s="16" t="s">
        <v>21</v>
      </c>
      <c r="F63" s="16"/>
      <c r="G63" s="25" t="s">
        <v>406</v>
      </c>
      <c r="H63" s="16" t="s">
        <v>407</v>
      </c>
      <c r="I63" s="16" t="s">
        <v>103</v>
      </c>
      <c r="J63" s="47">
        <v>45292</v>
      </c>
      <c r="K63" s="47">
        <v>45627</v>
      </c>
      <c r="L63" s="16" t="s">
        <v>47</v>
      </c>
      <c r="M63" s="16" t="s">
        <v>211</v>
      </c>
      <c r="N63" s="43" t="s">
        <v>408</v>
      </c>
      <c r="O63" s="16" t="s">
        <v>409</v>
      </c>
      <c r="P63" s="39">
        <v>66.24</v>
      </c>
      <c r="Q63" s="39">
        <f>P63/4</f>
        <v>16.56</v>
      </c>
      <c r="R63" s="16"/>
      <c r="S63" s="43" t="s">
        <v>410</v>
      </c>
    </row>
    <row r="64" s="3" customFormat="1" ht="58" customHeight="1" spans="1:19">
      <c r="A64" s="19">
        <v>43</v>
      </c>
      <c r="B64" s="16" t="s">
        <v>386</v>
      </c>
      <c r="C64" s="16" t="s">
        <v>404</v>
      </c>
      <c r="D64" s="16" t="s">
        <v>404</v>
      </c>
      <c r="E64" s="16" t="s">
        <v>22</v>
      </c>
      <c r="F64" s="16"/>
      <c r="G64" s="25" t="s">
        <v>411</v>
      </c>
      <c r="H64" s="16" t="s">
        <v>412</v>
      </c>
      <c r="I64" s="16" t="s">
        <v>103</v>
      </c>
      <c r="J64" s="47">
        <v>45292</v>
      </c>
      <c r="K64" s="47">
        <v>45627</v>
      </c>
      <c r="L64" s="16" t="s">
        <v>47</v>
      </c>
      <c r="M64" s="16" t="s">
        <v>413</v>
      </c>
      <c r="N64" s="43" t="s">
        <v>414</v>
      </c>
      <c r="O64" s="16" t="s">
        <v>409</v>
      </c>
      <c r="P64" s="39">
        <v>23.04</v>
      </c>
      <c r="Q64" s="39">
        <f t="shared" ref="Q64:Q87" si="0">P64/4</f>
        <v>5.76</v>
      </c>
      <c r="R64" s="39"/>
      <c r="S64" s="43" t="s">
        <v>415</v>
      </c>
    </row>
    <row r="65" s="3" customFormat="1" ht="61" customHeight="1" spans="1:19">
      <c r="A65" s="19">
        <v>44</v>
      </c>
      <c r="B65" s="16" t="s">
        <v>386</v>
      </c>
      <c r="C65" s="16" t="s">
        <v>404</v>
      </c>
      <c r="D65" s="16" t="s">
        <v>404</v>
      </c>
      <c r="E65" s="16" t="s">
        <v>23</v>
      </c>
      <c r="F65" s="16"/>
      <c r="G65" s="25" t="s">
        <v>416</v>
      </c>
      <c r="H65" s="16" t="s">
        <v>417</v>
      </c>
      <c r="I65" s="16" t="s">
        <v>103</v>
      </c>
      <c r="J65" s="47">
        <v>45292</v>
      </c>
      <c r="K65" s="47">
        <v>45627</v>
      </c>
      <c r="L65" s="16" t="s">
        <v>47</v>
      </c>
      <c r="M65" s="16" t="s">
        <v>418</v>
      </c>
      <c r="N65" s="43" t="s">
        <v>419</v>
      </c>
      <c r="O65" s="16" t="s">
        <v>409</v>
      </c>
      <c r="P65" s="46">
        <v>116.64</v>
      </c>
      <c r="Q65" s="39">
        <f t="shared" si="0"/>
        <v>29.16</v>
      </c>
      <c r="R65" s="19"/>
      <c r="S65" s="43" t="s">
        <v>420</v>
      </c>
    </row>
    <row r="66" s="3" customFormat="1" ht="45" spans="1:19">
      <c r="A66" s="19">
        <v>45</v>
      </c>
      <c r="B66" s="16" t="s">
        <v>386</v>
      </c>
      <c r="C66" s="16" t="s">
        <v>404</v>
      </c>
      <c r="D66" s="16" t="s">
        <v>404</v>
      </c>
      <c r="E66" s="16" t="s">
        <v>24</v>
      </c>
      <c r="F66" s="16"/>
      <c r="G66" s="25" t="s">
        <v>421</v>
      </c>
      <c r="H66" s="16" t="s">
        <v>422</v>
      </c>
      <c r="I66" s="16" t="s">
        <v>103</v>
      </c>
      <c r="J66" s="49" t="s">
        <v>182</v>
      </c>
      <c r="K66" s="49" t="s">
        <v>423</v>
      </c>
      <c r="L66" s="16" t="s">
        <v>47</v>
      </c>
      <c r="M66" s="84" t="s">
        <v>424</v>
      </c>
      <c r="N66" s="43" t="s">
        <v>425</v>
      </c>
      <c r="O66" s="25" t="s">
        <v>409</v>
      </c>
      <c r="P66" s="39">
        <v>43.2</v>
      </c>
      <c r="Q66" s="39">
        <f t="shared" si="0"/>
        <v>10.8</v>
      </c>
      <c r="R66" s="16"/>
      <c r="S66" s="43" t="s">
        <v>426</v>
      </c>
    </row>
    <row r="67" s="3" customFormat="1" ht="45" spans="1:19">
      <c r="A67" s="19">
        <v>46</v>
      </c>
      <c r="B67" s="16" t="s">
        <v>386</v>
      </c>
      <c r="C67" s="16" t="s">
        <v>404</v>
      </c>
      <c r="D67" s="16" t="s">
        <v>404</v>
      </c>
      <c r="E67" s="16" t="s">
        <v>25</v>
      </c>
      <c r="F67" s="16"/>
      <c r="G67" s="25" t="s">
        <v>427</v>
      </c>
      <c r="H67" s="16" t="s">
        <v>428</v>
      </c>
      <c r="I67" s="16" t="s">
        <v>103</v>
      </c>
      <c r="J67" s="47">
        <v>45292</v>
      </c>
      <c r="K67" s="47">
        <v>45627</v>
      </c>
      <c r="L67" s="16" t="s">
        <v>47</v>
      </c>
      <c r="M67" s="16" t="s">
        <v>218</v>
      </c>
      <c r="N67" s="43" t="s">
        <v>429</v>
      </c>
      <c r="O67" s="16" t="s">
        <v>409</v>
      </c>
      <c r="P67" s="16">
        <v>90.72</v>
      </c>
      <c r="Q67" s="39">
        <f t="shared" si="0"/>
        <v>22.68</v>
      </c>
      <c r="R67" s="16"/>
      <c r="S67" s="43" t="s">
        <v>430</v>
      </c>
    </row>
    <row r="68" s="3" customFormat="1" ht="45" spans="1:19">
      <c r="A68" s="19">
        <v>47</v>
      </c>
      <c r="B68" s="16" t="s">
        <v>386</v>
      </c>
      <c r="C68" s="16" t="s">
        <v>404</v>
      </c>
      <c r="D68" s="16" t="s">
        <v>404</v>
      </c>
      <c r="E68" s="16" t="s">
        <v>26</v>
      </c>
      <c r="F68" s="16"/>
      <c r="G68" s="30" t="s">
        <v>431</v>
      </c>
      <c r="H68" s="16" t="s">
        <v>432</v>
      </c>
      <c r="I68" s="16" t="s">
        <v>103</v>
      </c>
      <c r="J68" s="49" t="s">
        <v>182</v>
      </c>
      <c r="K68" s="49" t="s">
        <v>423</v>
      </c>
      <c r="L68" s="16" t="s">
        <v>47</v>
      </c>
      <c r="M68" s="25" t="s">
        <v>236</v>
      </c>
      <c r="N68" s="43" t="s">
        <v>433</v>
      </c>
      <c r="O68" s="16" t="s">
        <v>409</v>
      </c>
      <c r="P68" s="39">
        <v>74.88</v>
      </c>
      <c r="Q68" s="39">
        <v>16.74</v>
      </c>
      <c r="R68" s="16"/>
      <c r="S68" s="43" t="s">
        <v>434</v>
      </c>
    </row>
    <row r="69" s="3" customFormat="1" ht="70" customHeight="1" spans="1:19">
      <c r="A69" s="19">
        <v>48</v>
      </c>
      <c r="B69" s="16" t="s">
        <v>386</v>
      </c>
      <c r="C69" s="16" t="s">
        <v>404</v>
      </c>
      <c r="D69" s="16" t="s">
        <v>404</v>
      </c>
      <c r="E69" s="16" t="s">
        <v>150</v>
      </c>
      <c r="F69" s="16"/>
      <c r="G69" s="25" t="s">
        <v>435</v>
      </c>
      <c r="H69" s="16" t="s">
        <v>436</v>
      </c>
      <c r="I69" s="16" t="s">
        <v>103</v>
      </c>
      <c r="J69" s="49" t="s">
        <v>182</v>
      </c>
      <c r="K69" s="49" t="s">
        <v>423</v>
      </c>
      <c r="L69" s="16" t="s">
        <v>47</v>
      </c>
      <c r="M69" s="16" t="s">
        <v>156</v>
      </c>
      <c r="N69" s="43" t="s">
        <v>437</v>
      </c>
      <c r="O69" s="16" t="s">
        <v>409</v>
      </c>
      <c r="P69" s="39">
        <v>28.8</v>
      </c>
      <c r="Q69" s="39">
        <f t="shared" si="0"/>
        <v>7.2</v>
      </c>
      <c r="R69" s="16"/>
      <c r="S69" s="43" t="s">
        <v>438</v>
      </c>
    </row>
    <row r="70" s="3" customFormat="1" ht="45" spans="1:19">
      <c r="A70" s="19">
        <v>49</v>
      </c>
      <c r="B70" s="16" t="s">
        <v>386</v>
      </c>
      <c r="C70" s="16" t="s">
        <v>404</v>
      </c>
      <c r="D70" s="16" t="s">
        <v>405</v>
      </c>
      <c r="E70" s="16" t="s">
        <v>240</v>
      </c>
      <c r="F70" s="16"/>
      <c r="G70" s="25" t="s">
        <v>439</v>
      </c>
      <c r="H70" s="16" t="s">
        <v>440</v>
      </c>
      <c r="I70" s="16" t="s">
        <v>103</v>
      </c>
      <c r="J70" s="47">
        <v>45292</v>
      </c>
      <c r="K70" s="47">
        <v>45627</v>
      </c>
      <c r="L70" s="16" t="s">
        <v>47</v>
      </c>
      <c r="M70" s="16" t="s">
        <v>240</v>
      </c>
      <c r="N70" s="43" t="s">
        <v>441</v>
      </c>
      <c r="O70" s="16" t="s">
        <v>409</v>
      </c>
      <c r="P70" s="39">
        <v>110.88</v>
      </c>
      <c r="Q70" s="39">
        <f t="shared" si="0"/>
        <v>27.72</v>
      </c>
      <c r="R70" s="16"/>
      <c r="S70" s="43" t="s">
        <v>442</v>
      </c>
    </row>
    <row r="71" s="3" customFormat="1" ht="45" spans="1:19">
      <c r="A71" s="19">
        <v>50</v>
      </c>
      <c r="B71" s="16" t="s">
        <v>386</v>
      </c>
      <c r="C71" s="16" t="s">
        <v>404</v>
      </c>
      <c r="D71" s="16" t="s">
        <v>404</v>
      </c>
      <c r="E71" s="16" t="s">
        <v>29</v>
      </c>
      <c r="F71" s="16"/>
      <c r="G71" s="25" t="s">
        <v>443</v>
      </c>
      <c r="H71" s="16" t="s">
        <v>444</v>
      </c>
      <c r="I71" s="16" t="s">
        <v>103</v>
      </c>
      <c r="J71" s="47">
        <v>45292</v>
      </c>
      <c r="K71" s="47">
        <v>45627</v>
      </c>
      <c r="L71" s="16" t="s">
        <v>47</v>
      </c>
      <c r="M71" s="16" t="s">
        <v>174</v>
      </c>
      <c r="N71" s="43" t="s">
        <v>445</v>
      </c>
      <c r="O71" s="16" t="s">
        <v>409</v>
      </c>
      <c r="P71" s="39">
        <v>99.36</v>
      </c>
      <c r="Q71" s="39">
        <f t="shared" si="0"/>
        <v>24.84</v>
      </c>
      <c r="R71" s="16"/>
      <c r="S71" s="43" t="s">
        <v>446</v>
      </c>
    </row>
    <row r="72" s="3" customFormat="1" ht="45" spans="1:19">
      <c r="A72" s="19">
        <v>51</v>
      </c>
      <c r="B72" s="16" t="s">
        <v>386</v>
      </c>
      <c r="C72" s="16" t="s">
        <v>404</v>
      </c>
      <c r="D72" s="16" t="s">
        <v>404</v>
      </c>
      <c r="E72" s="16" t="s">
        <v>30</v>
      </c>
      <c r="F72" s="16"/>
      <c r="G72" s="16" t="s">
        <v>447</v>
      </c>
      <c r="H72" s="16" t="s">
        <v>448</v>
      </c>
      <c r="I72" s="16" t="s">
        <v>103</v>
      </c>
      <c r="J72" s="49" t="s">
        <v>182</v>
      </c>
      <c r="K72" s="49" t="s">
        <v>423</v>
      </c>
      <c r="L72" s="16" t="s">
        <v>47</v>
      </c>
      <c r="M72" s="84" t="s">
        <v>258</v>
      </c>
      <c r="N72" s="43" t="s">
        <v>449</v>
      </c>
      <c r="O72" s="16" t="s">
        <v>409</v>
      </c>
      <c r="P72" s="39">
        <v>89.28</v>
      </c>
      <c r="Q72" s="39">
        <f t="shared" si="0"/>
        <v>22.32</v>
      </c>
      <c r="R72" s="16"/>
      <c r="S72" s="43" t="s">
        <v>450</v>
      </c>
    </row>
    <row r="73" s="3" customFormat="1" ht="65" customHeight="1" spans="1:19">
      <c r="A73" s="19">
        <v>52</v>
      </c>
      <c r="B73" s="16" t="s">
        <v>386</v>
      </c>
      <c r="C73" s="16" t="s">
        <v>404</v>
      </c>
      <c r="D73" s="16" t="s">
        <v>404</v>
      </c>
      <c r="E73" s="16" t="s">
        <v>31</v>
      </c>
      <c r="F73" s="16"/>
      <c r="G73" s="25" t="s">
        <v>451</v>
      </c>
      <c r="H73" s="16" t="s">
        <v>452</v>
      </c>
      <c r="I73" s="16" t="s">
        <v>103</v>
      </c>
      <c r="J73" s="47">
        <v>45292</v>
      </c>
      <c r="K73" s="47">
        <v>45627</v>
      </c>
      <c r="L73" s="16" t="s">
        <v>47</v>
      </c>
      <c r="M73" s="16" t="s">
        <v>143</v>
      </c>
      <c r="N73" s="43" t="s">
        <v>453</v>
      </c>
      <c r="O73" s="16" t="s">
        <v>409</v>
      </c>
      <c r="P73" s="39">
        <v>38.88</v>
      </c>
      <c r="Q73" s="39">
        <f t="shared" si="0"/>
        <v>9.72</v>
      </c>
      <c r="R73" s="39"/>
      <c r="S73" s="43" t="s">
        <v>454</v>
      </c>
    </row>
    <row r="74" s="3" customFormat="1" ht="45" spans="1:19">
      <c r="A74" s="19">
        <v>53</v>
      </c>
      <c r="B74" s="16" t="s">
        <v>386</v>
      </c>
      <c r="C74" s="16" t="s">
        <v>404</v>
      </c>
      <c r="D74" s="16" t="s">
        <v>404</v>
      </c>
      <c r="E74" s="16" t="s">
        <v>32</v>
      </c>
      <c r="F74" s="16"/>
      <c r="G74" s="25" t="s">
        <v>455</v>
      </c>
      <c r="H74" s="16" t="s">
        <v>456</v>
      </c>
      <c r="I74" s="16" t="s">
        <v>103</v>
      </c>
      <c r="J74" s="47">
        <v>45292</v>
      </c>
      <c r="K74" s="47">
        <v>45627</v>
      </c>
      <c r="L74" s="16" t="s">
        <v>47</v>
      </c>
      <c r="M74" s="16" t="s">
        <v>457</v>
      </c>
      <c r="N74" s="43" t="s">
        <v>458</v>
      </c>
      <c r="O74" s="16" t="s">
        <v>409</v>
      </c>
      <c r="P74" s="46">
        <v>24.48</v>
      </c>
      <c r="Q74" s="39">
        <f t="shared" si="0"/>
        <v>6.12</v>
      </c>
      <c r="R74" s="19"/>
      <c r="S74" s="43" t="s">
        <v>459</v>
      </c>
    </row>
    <row r="75" s="3" customFormat="1" ht="45" spans="1:19">
      <c r="A75" s="19">
        <v>54</v>
      </c>
      <c r="B75" s="16" t="s">
        <v>386</v>
      </c>
      <c r="C75" s="16" t="s">
        <v>404</v>
      </c>
      <c r="D75" s="16" t="s">
        <v>404</v>
      </c>
      <c r="E75" s="16" t="s">
        <v>33</v>
      </c>
      <c r="F75" s="16"/>
      <c r="G75" s="25" t="s">
        <v>460</v>
      </c>
      <c r="H75" s="16" t="s">
        <v>461</v>
      </c>
      <c r="I75" s="16" t="s">
        <v>103</v>
      </c>
      <c r="J75" s="47">
        <v>45292</v>
      </c>
      <c r="K75" s="47">
        <v>45627</v>
      </c>
      <c r="L75" s="16" t="s">
        <v>47</v>
      </c>
      <c r="M75" s="16" t="s">
        <v>364</v>
      </c>
      <c r="N75" s="43" t="s">
        <v>462</v>
      </c>
      <c r="O75" s="16" t="s">
        <v>409</v>
      </c>
      <c r="P75" s="46">
        <v>50.4</v>
      </c>
      <c r="Q75" s="39">
        <f t="shared" si="0"/>
        <v>12.6</v>
      </c>
      <c r="R75" s="19"/>
      <c r="S75" s="43" t="s">
        <v>463</v>
      </c>
    </row>
    <row r="76" s="3" customFormat="1" ht="45" spans="1:19">
      <c r="A76" s="19">
        <v>55</v>
      </c>
      <c r="B76" s="16" t="s">
        <v>386</v>
      </c>
      <c r="C76" s="16" t="s">
        <v>404</v>
      </c>
      <c r="D76" s="16" t="s">
        <v>405</v>
      </c>
      <c r="E76" s="16" t="s">
        <v>34</v>
      </c>
      <c r="F76" s="16"/>
      <c r="G76" s="25" t="s">
        <v>464</v>
      </c>
      <c r="H76" s="16" t="s">
        <v>465</v>
      </c>
      <c r="I76" s="16" t="s">
        <v>103</v>
      </c>
      <c r="J76" s="47">
        <v>45292</v>
      </c>
      <c r="K76" s="47">
        <v>45627</v>
      </c>
      <c r="L76" s="16" t="s">
        <v>47</v>
      </c>
      <c r="M76" s="16" t="s">
        <v>466</v>
      </c>
      <c r="N76" s="43" t="s">
        <v>467</v>
      </c>
      <c r="O76" s="16" t="s">
        <v>409</v>
      </c>
      <c r="P76" s="39">
        <v>82.08</v>
      </c>
      <c r="Q76" s="39">
        <f t="shared" si="0"/>
        <v>20.52</v>
      </c>
      <c r="R76" s="16"/>
      <c r="S76" s="43" t="s">
        <v>468</v>
      </c>
    </row>
    <row r="77" s="3" customFormat="1" ht="45" spans="1:19">
      <c r="A77" s="19">
        <v>56</v>
      </c>
      <c r="B77" s="16" t="s">
        <v>386</v>
      </c>
      <c r="C77" s="16" t="s">
        <v>404</v>
      </c>
      <c r="D77" s="16" t="s">
        <v>404</v>
      </c>
      <c r="E77" s="16" t="s">
        <v>35</v>
      </c>
      <c r="F77" s="16"/>
      <c r="G77" s="25" t="s">
        <v>469</v>
      </c>
      <c r="H77" s="24" t="s">
        <v>470</v>
      </c>
      <c r="I77" s="16" t="s">
        <v>103</v>
      </c>
      <c r="J77" s="85" t="s">
        <v>182</v>
      </c>
      <c r="K77" s="85" t="s">
        <v>423</v>
      </c>
      <c r="L77" s="16" t="s">
        <v>47</v>
      </c>
      <c r="M77" s="84" t="s">
        <v>265</v>
      </c>
      <c r="N77" s="43" t="s">
        <v>471</v>
      </c>
      <c r="O77" s="16" t="s">
        <v>409</v>
      </c>
      <c r="P77" s="39">
        <v>106.56</v>
      </c>
      <c r="Q77" s="39">
        <f t="shared" si="0"/>
        <v>26.64</v>
      </c>
      <c r="R77" s="39"/>
      <c r="S77" s="43" t="s">
        <v>472</v>
      </c>
    </row>
    <row r="78" s="3" customFormat="1" ht="56.25" spans="1:19">
      <c r="A78" s="19">
        <v>57</v>
      </c>
      <c r="B78" s="16" t="s">
        <v>386</v>
      </c>
      <c r="C78" s="16" t="s">
        <v>404</v>
      </c>
      <c r="D78" s="16" t="s">
        <v>404</v>
      </c>
      <c r="E78" s="16" t="s">
        <v>188</v>
      </c>
      <c r="F78" s="16"/>
      <c r="G78" s="25" t="s">
        <v>473</v>
      </c>
      <c r="H78" s="16" t="s">
        <v>474</v>
      </c>
      <c r="I78" s="16" t="s">
        <v>103</v>
      </c>
      <c r="J78" s="49" t="s">
        <v>475</v>
      </c>
      <c r="K78" s="49" t="s">
        <v>272</v>
      </c>
      <c r="L78" s="16" t="s">
        <v>47</v>
      </c>
      <c r="M78" s="16" t="s">
        <v>194</v>
      </c>
      <c r="N78" s="86" t="s">
        <v>476</v>
      </c>
      <c r="O78" s="39" t="s">
        <v>409</v>
      </c>
      <c r="P78" s="39">
        <v>38.88</v>
      </c>
      <c r="Q78" s="39">
        <f t="shared" si="0"/>
        <v>9.72</v>
      </c>
      <c r="R78" s="16"/>
      <c r="S78" s="43" t="s">
        <v>477</v>
      </c>
    </row>
    <row r="79" s="3" customFormat="1" ht="45" spans="1:19">
      <c r="A79" s="19">
        <v>58</v>
      </c>
      <c r="B79" s="16" t="s">
        <v>386</v>
      </c>
      <c r="C79" s="16" t="s">
        <v>404</v>
      </c>
      <c r="D79" s="16" t="s">
        <v>404</v>
      </c>
      <c r="E79" s="16" t="s">
        <v>37</v>
      </c>
      <c r="F79" s="16"/>
      <c r="G79" s="25" t="s">
        <v>478</v>
      </c>
      <c r="H79" s="16" t="s">
        <v>479</v>
      </c>
      <c r="I79" s="16" t="s">
        <v>103</v>
      </c>
      <c r="J79" s="53" t="s">
        <v>182</v>
      </c>
      <c r="K79" s="53" t="s">
        <v>423</v>
      </c>
      <c r="L79" s="16" t="s">
        <v>47</v>
      </c>
      <c r="M79" s="16" t="s">
        <v>284</v>
      </c>
      <c r="N79" s="43" t="s">
        <v>480</v>
      </c>
      <c r="O79" s="16" t="s">
        <v>409</v>
      </c>
      <c r="P79" s="39">
        <v>87.84</v>
      </c>
      <c r="Q79" s="39">
        <f t="shared" si="0"/>
        <v>21.96</v>
      </c>
      <c r="R79" s="39"/>
      <c r="S79" s="43" t="s">
        <v>481</v>
      </c>
    </row>
    <row r="80" s="3" customFormat="1" ht="45" spans="1:19">
      <c r="A80" s="19">
        <v>59</v>
      </c>
      <c r="B80" s="16" t="s">
        <v>386</v>
      </c>
      <c r="C80" s="16" t="s">
        <v>404</v>
      </c>
      <c r="D80" s="16" t="s">
        <v>404</v>
      </c>
      <c r="E80" s="16" t="s">
        <v>38</v>
      </c>
      <c r="F80" s="16"/>
      <c r="G80" s="31" t="s">
        <v>482</v>
      </c>
      <c r="H80" s="16" t="s">
        <v>483</v>
      </c>
      <c r="I80" s="16" t="s">
        <v>103</v>
      </c>
      <c r="J80" s="49" t="s">
        <v>182</v>
      </c>
      <c r="K80" s="49" t="s">
        <v>423</v>
      </c>
      <c r="L80" s="16" t="s">
        <v>47</v>
      </c>
      <c r="M80" s="84" t="s">
        <v>164</v>
      </c>
      <c r="N80" s="43" t="s">
        <v>484</v>
      </c>
      <c r="O80" s="77" t="s">
        <v>409</v>
      </c>
      <c r="P80" s="46">
        <v>126.72</v>
      </c>
      <c r="Q80" s="39">
        <f t="shared" si="0"/>
        <v>31.68</v>
      </c>
      <c r="R80" s="19"/>
      <c r="S80" s="43" t="s">
        <v>485</v>
      </c>
    </row>
    <row r="81" s="3" customFormat="1" ht="45" spans="1:19">
      <c r="A81" s="19">
        <v>60</v>
      </c>
      <c r="B81" s="16" t="s">
        <v>386</v>
      </c>
      <c r="C81" s="16" t="s">
        <v>404</v>
      </c>
      <c r="D81" s="16" t="s">
        <v>404</v>
      </c>
      <c r="E81" s="16" t="s">
        <v>295</v>
      </c>
      <c r="F81" s="16"/>
      <c r="G81" s="25" t="s">
        <v>486</v>
      </c>
      <c r="H81" s="16" t="s">
        <v>487</v>
      </c>
      <c r="I81" s="16" t="s">
        <v>103</v>
      </c>
      <c r="J81" s="47">
        <v>45292</v>
      </c>
      <c r="K81" s="47">
        <v>41974</v>
      </c>
      <c r="L81" s="16" t="s">
        <v>47</v>
      </c>
      <c r="M81" s="24" t="s">
        <v>295</v>
      </c>
      <c r="N81" s="86" t="s">
        <v>488</v>
      </c>
      <c r="O81" s="16" t="s">
        <v>409</v>
      </c>
      <c r="P81" s="39">
        <v>110.88</v>
      </c>
      <c r="Q81" s="39">
        <f t="shared" si="0"/>
        <v>27.72</v>
      </c>
      <c r="R81" s="16"/>
      <c r="S81" s="43" t="s">
        <v>489</v>
      </c>
    </row>
    <row r="82" s="3" customFormat="1" ht="45" spans="1:19">
      <c r="A82" s="19">
        <v>61</v>
      </c>
      <c r="B82" s="16" t="s">
        <v>386</v>
      </c>
      <c r="C82" s="16" t="s">
        <v>404</v>
      </c>
      <c r="D82" s="16" t="s">
        <v>404</v>
      </c>
      <c r="E82" s="16" t="s">
        <v>40</v>
      </c>
      <c r="F82" s="16"/>
      <c r="G82" s="25" t="s">
        <v>490</v>
      </c>
      <c r="H82" s="16" t="s">
        <v>491</v>
      </c>
      <c r="I82" s="16" t="s">
        <v>103</v>
      </c>
      <c r="J82" s="47">
        <v>45292</v>
      </c>
      <c r="K82" s="47">
        <v>45627</v>
      </c>
      <c r="L82" s="16" t="s">
        <v>47</v>
      </c>
      <c r="M82" s="16" t="s">
        <v>134</v>
      </c>
      <c r="N82" s="43" t="s">
        <v>492</v>
      </c>
      <c r="O82" s="16" t="s">
        <v>409</v>
      </c>
      <c r="P82" s="39">
        <v>59.04</v>
      </c>
      <c r="Q82" s="39">
        <f t="shared" si="0"/>
        <v>14.76</v>
      </c>
      <c r="R82" s="16"/>
      <c r="S82" s="43" t="s">
        <v>493</v>
      </c>
    </row>
    <row r="83" s="3" customFormat="1" ht="45" spans="1:19">
      <c r="A83" s="19">
        <v>62</v>
      </c>
      <c r="B83" s="34" t="s">
        <v>386</v>
      </c>
      <c r="C83" s="34" t="s">
        <v>404</v>
      </c>
      <c r="D83" s="34" t="s">
        <v>404</v>
      </c>
      <c r="E83" s="34" t="s">
        <v>41</v>
      </c>
      <c r="F83" s="34"/>
      <c r="G83" s="25" t="s">
        <v>494</v>
      </c>
      <c r="H83" s="34" t="s">
        <v>495</v>
      </c>
      <c r="I83" s="34" t="s">
        <v>103</v>
      </c>
      <c r="J83" s="56">
        <v>45292</v>
      </c>
      <c r="K83" s="56">
        <v>45627</v>
      </c>
      <c r="L83" s="34" t="s">
        <v>47</v>
      </c>
      <c r="M83" s="34" t="s">
        <v>316</v>
      </c>
      <c r="N83" s="81" t="s">
        <v>496</v>
      </c>
      <c r="O83" s="34" t="s">
        <v>497</v>
      </c>
      <c r="P83" s="59">
        <v>40.32</v>
      </c>
      <c r="Q83" s="39">
        <f t="shared" si="0"/>
        <v>10.08</v>
      </c>
      <c r="R83" s="33"/>
      <c r="S83" s="43" t="s">
        <v>498</v>
      </c>
    </row>
    <row r="84" s="3" customFormat="1" ht="45" spans="1:19">
      <c r="A84" s="19">
        <v>63</v>
      </c>
      <c r="B84" s="16" t="s">
        <v>386</v>
      </c>
      <c r="C84" s="16" t="s">
        <v>404</v>
      </c>
      <c r="D84" s="16" t="s">
        <v>404</v>
      </c>
      <c r="E84" s="16" t="s">
        <v>42</v>
      </c>
      <c r="F84" s="16"/>
      <c r="G84" s="25" t="s">
        <v>499</v>
      </c>
      <c r="H84" s="16" t="s">
        <v>500</v>
      </c>
      <c r="I84" s="16" t="s">
        <v>103</v>
      </c>
      <c r="J84" s="47">
        <v>45292</v>
      </c>
      <c r="K84" s="47">
        <v>45627</v>
      </c>
      <c r="L84" s="16" t="s">
        <v>47</v>
      </c>
      <c r="M84" s="16" t="s">
        <v>330</v>
      </c>
      <c r="N84" s="43" t="s">
        <v>501</v>
      </c>
      <c r="O84" s="16" t="s">
        <v>409</v>
      </c>
      <c r="P84" s="46">
        <v>46.08</v>
      </c>
      <c r="Q84" s="39">
        <f t="shared" si="0"/>
        <v>11.52</v>
      </c>
      <c r="R84" s="19"/>
      <c r="S84" s="43" t="s">
        <v>502</v>
      </c>
    </row>
    <row r="85" s="3" customFormat="1" ht="45" spans="1:19">
      <c r="A85" s="19">
        <v>64</v>
      </c>
      <c r="B85" s="16" t="s">
        <v>386</v>
      </c>
      <c r="C85" s="16" t="s">
        <v>404</v>
      </c>
      <c r="D85" s="16" t="s">
        <v>404</v>
      </c>
      <c r="E85" s="16" t="s">
        <v>43</v>
      </c>
      <c r="F85" s="16"/>
      <c r="G85" s="25" t="s">
        <v>503</v>
      </c>
      <c r="H85" s="16" t="s">
        <v>504</v>
      </c>
      <c r="I85" s="16" t="s">
        <v>103</v>
      </c>
      <c r="J85" s="47">
        <v>45292</v>
      </c>
      <c r="K85" s="47">
        <v>41974</v>
      </c>
      <c r="L85" s="16" t="s">
        <v>47</v>
      </c>
      <c r="M85" s="16" t="s">
        <v>337</v>
      </c>
      <c r="N85" s="43" t="s">
        <v>505</v>
      </c>
      <c r="O85" s="16" t="s">
        <v>409</v>
      </c>
      <c r="P85" s="39">
        <v>99.36</v>
      </c>
      <c r="Q85" s="39">
        <f t="shared" si="0"/>
        <v>24.84</v>
      </c>
      <c r="R85" s="77"/>
      <c r="S85" s="43" t="s">
        <v>506</v>
      </c>
    </row>
    <row r="86" s="3" customFormat="1" ht="45" spans="1:19">
      <c r="A86" s="19">
        <v>65</v>
      </c>
      <c r="B86" s="16" t="s">
        <v>386</v>
      </c>
      <c r="C86" s="16" t="s">
        <v>404</v>
      </c>
      <c r="D86" s="16" t="s">
        <v>404</v>
      </c>
      <c r="E86" s="27" t="s">
        <v>44</v>
      </c>
      <c r="F86" s="16"/>
      <c r="G86" s="16" t="s">
        <v>507</v>
      </c>
      <c r="H86" s="16" t="s">
        <v>508</v>
      </c>
      <c r="I86" s="16" t="s">
        <v>103</v>
      </c>
      <c r="J86" s="49" t="s">
        <v>182</v>
      </c>
      <c r="K86" s="49" t="s">
        <v>423</v>
      </c>
      <c r="L86" s="16" t="s">
        <v>47</v>
      </c>
      <c r="M86" s="84" t="s">
        <v>184</v>
      </c>
      <c r="N86" s="43" t="s">
        <v>509</v>
      </c>
      <c r="O86" s="16" t="s">
        <v>409</v>
      </c>
      <c r="P86" s="39">
        <v>46.08</v>
      </c>
      <c r="Q86" s="39">
        <f t="shared" si="0"/>
        <v>11.52</v>
      </c>
      <c r="R86" s="16"/>
      <c r="S86" s="43" t="s">
        <v>510</v>
      </c>
    </row>
    <row r="87" s="3" customFormat="1" ht="45" spans="1:19">
      <c r="A87" s="19">
        <v>66</v>
      </c>
      <c r="B87" s="16" t="s">
        <v>386</v>
      </c>
      <c r="C87" s="16" t="s">
        <v>404</v>
      </c>
      <c r="D87" s="16" t="s">
        <v>404</v>
      </c>
      <c r="E87" s="16" t="s">
        <v>45</v>
      </c>
      <c r="F87" s="16"/>
      <c r="G87" s="26" t="s">
        <v>511</v>
      </c>
      <c r="H87" s="24" t="s">
        <v>512</v>
      </c>
      <c r="I87" s="16" t="s">
        <v>103</v>
      </c>
      <c r="J87" s="85" t="s">
        <v>182</v>
      </c>
      <c r="K87" s="85" t="s">
        <v>423</v>
      </c>
      <c r="L87" s="16" t="s">
        <v>47</v>
      </c>
      <c r="M87" s="84" t="s">
        <v>351</v>
      </c>
      <c r="N87" s="43" t="s">
        <v>513</v>
      </c>
      <c r="O87" s="16" t="s">
        <v>409</v>
      </c>
      <c r="P87" s="39">
        <v>53.28</v>
      </c>
      <c r="Q87" s="39">
        <f t="shared" si="0"/>
        <v>13.32</v>
      </c>
      <c r="R87" s="16"/>
      <c r="S87" s="43" t="s">
        <v>514</v>
      </c>
    </row>
    <row r="88" s="3" customFormat="1" ht="22.5" spans="1:19">
      <c r="A88" s="19"/>
      <c r="B88" s="36" t="s">
        <v>515</v>
      </c>
      <c r="C88" s="16"/>
      <c r="D88" s="16"/>
      <c r="E88" s="16"/>
      <c r="F88" s="16"/>
      <c r="G88" s="19"/>
      <c r="H88" s="16"/>
      <c r="I88" s="16"/>
      <c r="J88" s="21"/>
      <c r="K88" s="21"/>
      <c r="L88" s="16"/>
      <c r="M88" s="16"/>
      <c r="N88" s="43"/>
      <c r="O88" s="16"/>
      <c r="P88" s="39">
        <f>P89+P114</f>
        <v>837.6</v>
      </c>
      <c r="Q88" s="39">
        <f>Q89+Q114</f>
        <v>827.6</v>
      </c>
      <c r="R88" s="39">
        <f>R89+R114</f>
        <v>10</v>
      </c>
      <c r="S88" s="43"/>
    </row>
    <row r="89" s="3" customFormat="1" ht="22.5" spans="1:19">
      <c r="A89" s="19"/>
      <c r="B89" s="16" t="s">
        <v>516</v>
      </c>
      <c r="C89" s="16"/>
      <c r="D89" s="16"/>
      <c r="E89" s="16"/>
      <c r="F89" s="16"/>
      <c r="G89" s="19"/>
      <c r="H89" s="16"/>
      <c r="I89" s="16"/>
      <c r="J89" s="21"/>
      <c r="K89" s="21"/>
      <c r="L89" s="16"/>
      <c r="M89" s="16"/>
      <c r="N89" s="43"/>
      <c r="O89" s="16"/>
      <c r="P89" s="39">
        <f>P90+P103+P110</f>
        <v>401.6</v>
      </c>
      <c r="Q89" s="39">
        <f>Q90+Q103+Q110</f>
        <v>391.6</v>
      </c>
      <c r="R89" s="39">
        <f>R90+R103+R110</f>
        <v>10</v>
      </c>
      <c r="S89" s="43"/>
    </row>
    <row r="90" s="3" customFormat="1" ht="22.5" spans="1:19">
      <c r="A90" s="19"/>
      <c r="B90" s="16" t="s">
        <v>517</v>
      </c>
      <c r="C90" s="16"/>
      <c r="D90" s="16"/>
      <c r="E90" s="16"/>
      <c r="F90" s="16"/>
      <c r="G90" s="19"/>
      <c r="H90" s="16"/>
      <c r="I90" s="16"/>
      <c r="J90" s="21"/>
      <c r="K90" s="21"/>
      <c r="L90" s="16"/>
      <c r="M90" s="16"/>
      <c r="N90" s="43"/>
      <c r="O90" s="16"/>
      <c r="P90" s="39">
        <f>SUM(P91:P102)</f>
        <v>203.5</v>
      </c>
      <c r="Q90" s="39">
        <f>SUM(Q91:Q102)</f>
        <v>203.5</v>
      </c>
      <c r="R90" s="39"/>
      <c r="S90" s="43"/>
    </row>
    <row r="91" s="3" customFormat="1" ht="102" customHeight="1" spans="1:19">
      <c r="A91" s="19">
        <v>67</v>
      </c>
      <c r="B91" s="16" t="s">
        <v>518</v>
      </c>
      <c r="C91" s="16" t="s">
        <v>519</v>
      </c>
      <c r="D91" s="16" t="s">
        <v>13</v>
      </c>
      <c r="E91" s="16" t="s">
        <v>21</v>
      </c>
      <c r="F91" s="16" t="s">
        <v>208</v>
      </c>
      <c r="G91" s="25" t="s">
        <v>520</v>
      </c>
      <c r="H91" s="16" t="s">
        <v>521</v>
      </c>
      <c r="I91" s="16" t="s">
        <v>103</v>
      </c>
      <c r="J91" s="47">
        <v>45292</v>
      </c>
      <c r="K91" s="47">
        <v>45627</v>
      </c>
      <c r="L91" s="16" t="s">
        <v>522</v>
      </c>
      <c r="M91" s="16" t="s">
        <v>211</v>
      </c>
      <c r="N91" s="43" t="s">
        <v>523</v>
      </c>
      <c r="O91" s="16" t="s">
        <v>213</v>
      </c>
      <c r="P91" s="39">
        <v>10.5</v>
      </c>
      <c r="Q91" s="39">
        <v>10.5</v>
      </c>
      <c r="R91" s="16"/>
      <c r="S91" s="43" t="s">
        <v>524</v>
      </c>
    </row>
    <row r="92" s="3" customFormat="1" ht="105" customHeight="1" spans="1:19">
      <c r="A92" s="19">
        <v>68</v>
      </c>
      <c r="B92" s="16" t="s">
        <v>518</v>
      </c>
      <c r="C92" s="16" t="s">
        <v>519</v>
      </c>
      <c r="D92" s="16" t="s">
        <v>13</v>
      </c>
      <c r="E92" s="16" t="s">
        <v>22</v>
      </c>
      <c r="F92" s="16" t="s">
        <v>525</v>
      </c>
      <c r="G92" s="25" t="s">
        <v>526</v>
      </c>
      <c r="H92" s="16" t="s">
        <v>527</v>
      </c>
      <c r="I92" s="16" t="s">
        <v>103</v>
      </c>
      <c r="J92" s="47">
        <v>45323</v>
      </c>
      <c r="K92" s="47">
        <v>45536</v>
      </c>
      <c r="L92" s="16" t="s">
        <v>522</v>
      </c>
      <c r="M92" s="16" t="s">
        <v>413</v>
      </c>
      <c r="N92" s="43" t="s">
        <v>528</v>
      </c>
      <c r="O92" s="16" t="s">
        <v>339</v>
      </c>
      <c r="P92" s="39">
        <v>30</v>
      </c>
      <c r="Q92" s="39">
        <v>30</v>
      </c>
      <c r="R92" s="16"/>
      <c r="S92" s="43" t="s">
        <v>529</v>
      </c>
    </row>
    <row r="93" s="3" customFormat="1" ht="97" customHeight="1" spans="1:19">
      <c r="A93" s="19">
        <v>69</v>
      </c>
      <c r="B93" s="16" t="s">
        <v>518</v>
      </c>
      <c r="C93" s="16" t="s">
        <v>519</v>
      </c>
      <c r="D93" s="16" t="s">
        <v>13</v>
      </c>
      <c r="E93" s="16" t="s">
        <v>31</v>
      </c>
      <c r="F93" s="16" t="s">
        <v>530</v>
      </c>
      <c r="G93" s="25" t="s">
        <v>531</v>
      </c>
      <c r="H93" s="16" t="s">
        <v>532</v>
      </c>
      <c r="I93" s="16" t="s">
        <v>103</v>
      </c>
      <c r="J93" s="47">
        <v>45323</v>
      </c>
      <c r="K93" s="47">
        <v>45566</v>
      </c>
      <c r="L93" s="16" t="s">
        <v>522</v>
      </c>
      <c r="M93" s="16" t="s">
        <v>143</v>
      </c>
      <c r="N93" s="43" t="s">
        <v>533</v>
      </c>
      <c r="O93" s="16" t="s">
        <v>534</v>
      </c>
      <c r="P93" s="39">
        <v>5</v>
      </c>
      <c r="Q93" s="39">
        <v>5</v>
      </c>
      <c r="R93" s="16"/>
      <c r="S93" s="80" t="s">
        <v>535</v>
      </c>
    </row>
    <row r="94" s="3" customFormat="1" ht="82" customHeight="1" spans="1:19">
      <c r="A94" s="19">
        <v>70</v>
      </c>
      <c r="B94" s="16" t="s">
        <v>518</v>
      </c>
      <c r="C94" s="16" t="s">
        <v>519</v>
      </c>
      <c r="D94" s="16" t="s">
        <v>13</v>
      </c>
      <c r="E94" s="16" t="s">
        <v>33</v>
      </c>
      <c r="F94" s="16" t="s">
        <v>536</v>
      </c>
      <c r="G94" s="25" t="s">
        <v>537</v>
      </c>
      <c r="H94" s="16" t="s">
        <v>538</v>
      </c>
      <c r="I94" s="16" t="s">
        <v>103</v>
      </c>
      <c r="J94" s="47">
        <v>45292</v>
      </c>
      <c r="K94" s="47">
        <v>45657</v>
      </c>
      <c r="L94" s="16" t="s">
        <v>522</v>
      </c>
      <c r="M94" s="16" t="s">
        <v>364</v>
      </c>
      <c r="N94" s="43" t="s">
        <v>539</v>
      </c>
      <c r="O94" s="16" t="s">
        <v>540</v>
      </c>
      <c r="P94" s="39">
        <v>17</v>
      </c>
      <c r="Q94" s="39">
        <v>17</v>
      </c>
      <c r="R94" s="16"/>
      <c r="S94" s="43" t="s">
        <v>541</v>
      </c>
    </row>
    <row r="95" s="3" customFormat="1" ht="93" customHeight="1" spans="1:19">
      <c r="A95" s="19">
        <v>71</v>
      </c>
      <c r="B95" s="16" t="s">
        <v>518</v>
      </c>
      <c r="C95" s="16" t="s">
        <v>519</v>
      </c>
      <c r="D95" s="16" t="s">
        <v>542</v>
      </c>
      <c r="E95" s="16" t="s">
        <v>37</v>
      </c>
      <c r="F95" s="16" t="s">
        <v>281</v>
      </c>
      <c r="G95" s="25" t="s">
        <v>543</v>
      </c>
      <c r="H95" s="16" t="s">
        <v>544</v>
      </c>
      <c r="I95" s="16" t="s">
        <v>103</v>
      </c>
      <c r="J95" s="53" t="s">
        <v>272</v>
      </c>
      <c r="K95" s="53" t="s">
        <v>545</v>
      </c>
      <c r="L95" s="16" t="s">
        <v>522</v>
      </c>
      <c r="M95" s="16" t="s">
        <v>284</v>
      </c>
      <c r="N95" s="43" t="s">
        <v>546</v>
      </c>
      <c r="O95" s="16" t="s">
        <v>547</v>
      </c>
      <c r="P95" s="39">
        <v>10</v>
      </c>
      <c r="Q95" s="39">
        <v>10</v>
      </c>
      <c r="R95" s="77"/>
      <c r="S95" s="43" t="s">
        <v>548</v>
      </c>
    </row>
    <row r="96" s="3" customFormat="1" ht="83" customHeight="1" spans="1:19">
      <c r="A96" s="19">
        <v>72</v>
      </c>
      <c r="B96" s="16" t="s">
        <v>518</v>
      </c>
      <c r="C96" s="16" t="s">
        <v>519</v>
      </c>
      <c r="D96" s="16" t="s">
        <v>13</v>
      </c>
      <c r="E96" s="16" t="s">
        <v>37</v>
      </c>
      <c r="F96" s="16" t="s">
        <v>549</v>
      </c>
      <c r="G96" s="25" t="s">
        <v>550</v>
      </c>
      <c r="H96" s="16" t="s">
        <v>551</v>
      </c>
      <c r="I96" s="16" t="s">
        <v>103</v>
      </c>
      <c r="J96" s="53">
        <v>45292</v>
      </c>
      <c r="K96" s="53">
        <v>45566</v>
      </c>
      <c r="L96" s="16" t="s">
        <v>522</v>
      </c>
      <c r="M96" s="16" t="s">
        <v>284</v>
      </c>
      <c r="N96" s="43" t="s">
        <v>552</v>
      </c>
      <c r="O96" s="16" t="s">
        <v>553</v>
      </c>
      <c r="P96" s="39">
        <v>13</v>
      </c>
      <c r="Q96" s="39">
        <v>13</v>
      </c>
      <c r="R96" s="77"/>
      <c r="S96" s="43" t="s">
        <v>554</v>
      </c>
    </row>
    <row r="97" s="3" customFormat="1" ht="72" customHeight="1" spans="1:19">
      <c r="A97" s="19">
        <v>73</v>
      </c>
      <c r="B97" s="16" t="s">
        <v>518</v>
      </c>
      <c r="C97" s="16" t="s">
        <v>519</v>
      </c>
      <c r="D97" s="16" t="s">
        <v>13</v>
      </c>
      <c r="E97" s="16" t="s">
        <v>45</v>
      </c>
      <c r="F97" s="16" t="s">
        <v>555</v>
      </c>
      <c r="G97" s="26" t="s">
        <v>556</v>
      </c>
      <c r="H97" s="16" t="s">
        <v>557</v>
      </c>
      <c r="I97" s="49" t="s">
        <v>103</v>
      </c>
      <c r="J97" s="47">
        <v>45292</v>
      </c>
      <c r="K97" s="47">
        <v>45627</v>
      </c>
      <c r="L97" s="16" t="s">
        <v>522</v>
      </c>
      <c r="M97" s="49" t="s">
        <v>351</v>
      </c>
      <c r="N97" s="43" t="s">
        <v>558</v>
      </c>
      <c r="O97" s="16" t="s">
        <v>559</v>
      </c>
      <c r="P97" s="39">
        <v>30</v>
      </c>
      <c r="Q97" s="39">
        <v>30</v>
      </c>
      <c r="R97" s="16"/>
      <c r="S97" s="43" t="s">
        <v>560</v>
      </c>
    </row>
    <row r="98" s="3" customFormat="1" ht="89" customHeight="1" spans="1:19">
      <c r="A98" s="19">
        <v>74</v>
      </c>
      <c r="B98" s="16" t="s">
        <v>518</v>
      </c>
      <c r="C98" s="16" t="s">
        <v>519</v>
      </c>
      <c r="D98" s="16" t="s">
        <v>13</v>
      </c>
      <c r="E98" s="16" t="s">
        <v>35</v>
      </c>
      <c r="F98" s="16" t="s">
        <v>561</v>
      </c>
      <c r="G98" s="25" t="s">
        <v>562</v>
      </c>
      <c r="H98" s="16" t="s">
        <v>563</v>
      </c>
      <c r="I98" s="16" t="s">
        <v>329</v>
      </c>
      <c r="J98" s="47">
        <v>45292</v>
      </c>
      <c r="K98" s="47">
        <v>45566</v>
      </c>
      <c r="L98" s="16" t="s">
        <v>522</v>
      </c>
      <c r="M98" s="16" t="s">
        <v>265</v>
      </c>
      <c r="N98" s="25" t="s">
        <v>564</v>
      </c>
      <c r="O98" s="16" t="s">
        <v>565</v>
      </c>
      <c r="P98" s="16">
        <v>10</v>
      </c>
      <c r="Q98" s="16">
        <v>10</v>
      </c>
      <c r="R98" s="16"/>
      <c r="S98" s="43" t="s">
        <v>566</v>
      </c>
    </row>
    <row r="99" s="3" customFormat="1" ht="78" customHeight="1" spans="1:19">
      <c r="A99" s="19">
        <v>75</v>
      </c>
      <c r="B99" s="16" t="s">
        <v>518</v>
      </c>
      <c r="C99" s="16" t="s">
        <v>519</v>
      </c>
      <c r="D99" s="16" t="s">
        <v>13</v>
      </c>
      <c r="E99" s="16" t="s">
        <v>42</v>
      </c>
      <c r="F99" s="16" t="s">
        <v>567</v>
      </c>
      <c r="G99" s="25" t="s">
        <v>568</v>
      </c>
      <c r="H99" s="16" t="s">
        <v>569</v>
      </c>
      <c r="I99" s="16" t="s">
        <v>103</v>
      </c>
      <c r="J99" s="47">
        <v>45352</v>
      </c>
      <c r="K99" s="47">
        <v>45566</v>
      </c>
      <c r="L99" s="16" t="s">
        <v>522</v>
      </c>
      <c r="M99" s="16" t="s">
        <v>330</v>
      </c>
      <c r="N99" s="43" t="s">
        <v>570</v>
      </c>
      <c r="O99" s="16" t="s">
        <v>553</v>
      </c>
      <c r="P99" s="39">
        <v>13</v>
      </c>
      <c r="Q99" s="39">
        <v>13</v>
      </c>
      <c r="R99" s="16"/>
      <c r="S99" s="43" t="s">
        <v>571</v>
      </c>
    </row>
    <row r="100" s="3" customFormat="1" customHeight="1" spans="1:19">
      <c r="A100" s="19">
        <v>76</v>
      </c>
      <c r="B100" s="16" t="s">
        <v>518</v>
      </c>
      <c r="C100" s="16" t="s">
        <v>519</v>
      </c>
      <c r="D100" s="16" t="s">
        <v>13</v>
      </c>
      <c r="E100" s="16" t="s">
        <v>35</v>
      </c>
      <c r="F100" s="16" t="s">
        <v>572</v>
      </c>
      <c r="G100" s="25" t="s">
        <v>573</v>
      </c>
      <c r="H100" s="16" t="s">
        <v>574</v>
      </c>
      <c r="I100" s="16" t="s">
        <v>103</v>
      </c>
      <c r="J100" s="47">
        <v>45261</v>
      </c>
      <c r="K100" s="47">
        <v>45413</v>
      </c>
      <c r="L100" s="16" t="s">
        <v>163</v>
      </c>
      <c r="M100" s="16" t="s">
        <v>265</v>
      </c>
      <c r="N100" s="43" t="s">
        <v>575</v>
      </c>
      <c r="O100" s="16" t="s">
        <v>576</v>
      </c>
      <c r="P100" s="39">
        <v>15</v>
      </c>
      <c r="Q100" s="39">
        <v>15</v>
      </c>
      <c r="R100" s="77"/>
      <c r="S100" s="43" t="s">
        <v>577</v>
      </c>
    </row>
    <row r="101" s="3" customFormat="1" ht="94" customHeight="1" spans="1:19">
      <c r="A101" s="19">
        <v>77</v>
      </c>
      <c r="B101" s="16" t="s">
        <v>518</v>
      </c>
      <c r="C101" s="16" t="s">
        <v>519</v>
      </c>
      <c r="D101" s="16" t="s">
        <v>13</v>
      </c>
      <c r="E101" s="16" t="s">
        <v>150</v>
      </c>
      <c r="F101" s="16" t="s">
        <v>578</v>
      </c>
      <c r="G101" s="25" t="s">
        <v>579</v>
      </c>
      <c r="H101" s="16" t="s">
        <v>580</v>
      </c>
      <c r="I101" s="16" t="s">
        <v>103</v>
      </c>
      <c r="J101" s="49" t="s">
        <v>272</v>
      </c>
      <c r="K101" s="49" t="s">
        <v>344</v>
      </c>
      <c r="L101" s="16" t="s">
        <v>163</v>
      </c>
      <c r="M101" s="16" t="s">
        <v>156</v>
      </c>
      <c r="N101" s="43" t="s">
        <v>581</v>
      </c>
      <c r="O101" s="16" t="s">
        <v>582</v>
      </c>
      <c r="P101" s="39">
        <v>25</v>
      </c>
      <c r="Q101" s="39">
        <v>25</v>
      </c>
      <c r="R101" s="16"/>
      <c r="S101" s="43" t="s">
        <v>583</v>
      </c>
    </row>
    <row r="102" s="3" customFormat="1" ht="93" customHeight="1" spans="1:19">
      <c r="A102" s="19">
        <v>78</v>
      </c>
      <c r="B102" s="16" t="s">
        <v>518</v>
      </c>
      <c r="C102" s="16" t="s">
        <v>519</v>
      </c>
      <c r="D102" s="16" t="s">
        <v>13</v>
      </c>
      <c r="E102" s="16" t="s">
        <v>25</v>
      </c>
      <c r="F102" s="16" t="s">
        <v>584</v>
      </c>
      <c r="G102" s="25" t="s">
        <v>585</v>
      </c>
      <c r="H102" s="16" t="s">
        <v>586</v>
      </c>
      <c r="I102" s="16" t="s">
        <v>103</v>
      </c>
      <c r="J102" s="47">
        <v>45261</v>
      </c>
      <c r="K102" s="47">
        <v>45383</v>
      </c>
      <c r="L102" s="16" t="s">
        <v>163</v>
      </c>
      <c r="M102" s="16" t="s">
        <v>218</v>
      </c>
      <c r="N102" s="43" t="s">
        <v>587</v>
      </c>
      <c r="O102" s="16" t="s">
        <v>588</v>
      </c>
      <c r="P102" s="39">
        <v>25</v>
      </c>
      <c r="Q102" s="39">
        <v>25</v>
      </c>
      <c r="R102" s="16"/>
      <c r="S102" s="43" t="s">
        <v>589</v>
      </c>
    </row>
    <row r="103" s="3" customFormat="1" ht="37.6" customHeight="1" spans="1:19">
      <c r="A103" s="19"/>
      <c r="B103" s="16" t="s">
        <v>590</v>
      </c>
      <c r="C103" s="16"/>
      <c r="D103" s="16"/>
      <c r="E103" s="16"/>
      <c r="F103" s="16"/>
      <c r="G103" s="19"/>
      <c r="H103" s="16"/>
      <c r="I103" s="16"/>
      <c r="J103" s="21"/>
      <c r="K103" s="21"/>
      <c r="L103" s="16"/>
      <c r="M103" s="16"/>
      <c r="N103" s="43"/>
      <c r="O103" s="16"/>
      <c r="P103" s="39">
        <f>SUM(P104:P109)</f>
        <v>148.1</v>
      </c>
      <c r="Q103" s="39">
        <f>SUM(Q104:Q109)</f>
        <v>138.1</v>
      </c>
      <c r="R103" s="39">
        <f>SUM(R104:R109)</f>
        <v>10</v>
      </c>
      <c r="S103" s="89"/>
    </row>
    <row r="104" s="3" customFormat="1" ht="83" customHeight="1" spans="1:19">
      <c r="A104" s="19">
        <v>79</v>
      </c>
      <c r="B104" s="16" t="s">
        <v>518</v>
      </c>
      <c r="C104" s="16" t="s">
        <v>519</v>
      </c>
      <c r="D104" s="16" t="s">
        <v>14</v>
      </c>
      <c r="E104" s="16" t="s">
        <v>25</v>
      </c>
      <c r="F104" s="16" t="s">
        <v>591</v>
      </c>
      <c r="G104" s="25" t="s">
        <v>592</v>
      </c>
      <c r="H104" s="16" t="s">
        <v>593</v>
      </c>
      <c r="I104" s="16" t="s">
        <v>103</v>
      </c>
      <c r="J104" s="61">
        <v>45261</v>
      </c>
      <c r="K104" s="61">
        <v>45382</v>
      </c>
      <c r="L104" s="16" t="s">
        <v>47</v>
      </c>
      <c r="M104" s="16" t="s">
        <v>218</v>
      </c>
      <c r="N104" s="43" t="s">
        <v>594</v>
      </c>
      <c r="O104" s="39" t="s">
        <v>595</v>
      </c>
      <c r="P104" s="39">
        <v>10</v>
      </c>
      <c r="Q104" s="39">
        <v>10</v>
      </c>
      <c r="R104" s="39"/>
      <c r="S104" s="43" t="s">
        <v>596</v>
      </c>
    </row>
    <row r="105" s="3" customFormat="1" ht="116" customHeight="1" spans="1:19">
      <c r="A105" s="19">
        <v>80</v>
      </c>
      <c r="B105" s="16" t="s">
        <v>518</v>
      </c>
      <c r="C105" s="16" t="s">
        <v>597</v>
      </c>
      <c r="D105" s="16" t="s">
        <v>14</v>
      </c>
      <c r="E105" s="16" t="s">
        <v>26</v>
      </c>
      <c r="F105" s="16" t="s">
        <v>232</v>
      </c>
      <c r="G105" s="30" t="s">
        <v>598</v>
      </c>
      <c r="H105" s="16" t="s">
        <v>599</v>
      </c>
      <c r="I105" s="16" t="s">
        <v>103</v>
      </c>
      <c r="J105" s="47">
        <v>45292</v>
      </c>
      <c r="K105" s="47">
        <v>45505</v>
      </c>
      <c r="L105" s="16" t="s">
        <v>47</v>
      </c>
      <c r="M105" s="16" t="s">
        <v>236</v>
      </c>
      <c r="N105" s="43" t="s">
        <v>600</v>
      </c>
      <c r="O105" s="16" t="s">
        <v>601</v>
      </c>
      <c r="P105" s="39">
        <v>36</v>
      </c>
      <c r="Q105" s="39">
        <v>36</v>
      </c>
      <c r="R105" s="16"/>
      <c r="S105" s="43" t="s">
        <v>602</v>
      </c>
    </row>
    <row r="106" s="3" customFormat="1" ht="83" customHeight="1" spans="1:19">
      <c r="A106" s="19">
        <v>81</v>
      </c>
      <c r="B106" s="16" t="s">
        <v>518</v>
      </c>
      <c r="C106" s="16" t="s">
        <v>597</v>
      </c>
      <c r="D106" s="16" t="s">
        <v>14</v>
      </c>
      <c r="E106" s="16" t="s">
        <v>26</v>
      </c>
      <c r="F106" s="16" t="s">
        <v>232</v>
      </c>
      <c r="G106" s="30" t="s">
        <v>603</v>
      </c>
      <c r="H106" s="16" t="s">
        <v>604</v>
      </c>
      <c r="I106" s="16" t="s">
        <v>103</v>
      </c>
      <c r="J106" s="47">
        <v>45292</v>
      </c>
      <c r="K106" s="47">
        <v>45505</v>
      </c>
      <c r="L106" s="16" t="s">
        <v>47</v>
      </c>
      <c r="M106" s="16" t="s">
        <v>236</v>
      </c>
      <c r="N106" s="43" t="s">
        <v>605</v>
      </c>
      <c r="O106" s="16" t="s">
        <v>606</v>
      </c>
      <c r="P106" s="46">
        <v>17</v>
      </c>
      <c r="Q106" s="46">
        <v>17</v>
      </c>
      <c r="R106" s="16"/>
      <c r="S106" s="90" t="s">
        <v>607</v>
      </c>
    </row>
    <row r="107" s="3" customFormat="1" ht="86" customHeight="1" spans="1:19">
      <c r="A107" s="19">
        <v>82</v>
      </c>
      <c r="B107" s="16" t="s">
        <v>518</v>
      </c>
      <c r="C107" s="16" t="s">
        <v>519</v>
      </c>
      <c r="D107" s="16" t="s">
        <v>14</v>
      </c>
      <c r="E107" s="16" t="s">
        <v>295</v>
      </c>
      <c r="F107" s="16" t="s">
        <v>296</v>
      </c>
      <c r="G107" s="25" t="s">
        <v>608</v>
      </c>
      <c r="H107" s="39" t="s">
        <v>609</v>
      </c>
      <c r="I107" s="16" t="s">
        <v>103</v>
      </c>
      <c r="J107" s="47">
        <v>45292</v>
      </c>
      <c r="K107" s="47">
        <v>41852</v>
      </c>
      <c r="L107" s="16" t="s">
        <v>47</v>
      </c>
      <c r="M107" s="16" t="s">
        <v>295</v>
      </c>
      <c r="N107" s="86" t="s">
        <v>610</v>
      </c>
      <c r="O107" s="39" t="s">
        <v>611</v>
      </c>
      <c r="P107" s="39">
        <v>45.1</v>
      </c>
      <c r="Q107" s="39">
        <v>45.1</v>
      </c>
      <c r="R107" s="16"/>
      <c r="S107" s="43" t="s">
        <v>612</v>
      </c>
    </row>
    <row r="108" s="3" customFormat="1" ht="109" customHeight="1" spans="1:19">
      <c r="A108" s="19">
        <v>83</v>
      </c>
      <c r="B108" s="16" t="s">
        <v>518</v>
      </c>
      <c r="C108" s="16" t="s">
        <v>519</v>
      </c>
      <c r="D108" s="16" t="s">
        <v>14</v>
      </c>
      <c r="E108" s="16" t="s">
        <v>150</v>
      </c>
      <c r="F108" s="16" t="s">
        <v>613</v>
      </c>
      <c r="G108" s="25" t="s">
        <v>614</v>
      </c>
      <c r="H108" s="16" t="s">
        <v>615</v>
      </c>
      <c r="I108" s="16" t="s">
        <v>103</v>
      </c>
      <c r="J108" s="49" t="s">
        <v>182</v>
      </c>
      <c r="K108" s="49" t="s">
        <v>616</v>
      </c>
      <c r="L108" s="16" t="s">
        <v>47</v>
      </c>
      <c r="M108" s="16" t="s">
        <v>156</v>
      </c>
      <c r="N108" s="43" t="s">
        <v>617</v>
      </c>
      <c r="O108" s="16" t="s">
        <v>274</v>
      </c>
      <c r="P108" s="39">
        <v>10</v>
      </c>
      <c r="Q108" s="39">
        <v>10</v>
      </c>
      <c r="R108" s="16"/>
      <c r="S108" s="43" t="s">
        <v>618</v>
      </c>
    </row>
    <row r="109" s="3" customFormat="1" ht="92" customHeight="1" spans="1:19">
      <c r="A109" s="19">
        <v>84</v>
      </c>
      <c r="B109" s="16" t="s">
        <v>518</v>
      </c>
      <c r="C109" s="16" t="s">
        <v>519</v>
      </c>
      <c r="D109" s="16" t="s">
        <v>14</v>
      </c>
      <c r="E109" s="16" t="s">
        <v>33</v>
      </c>
      <c r="F109" s="16" t="s">
        <v>536</v>
      </c>
      <c r="G109" s="25" t="s">
        <v>619</v>
      </c>
      <c r="H109" s="16" t="s">
        <v>620</v>
      </c>
      <c r="I109" s="16" t="s">
        <v>103</v>
      </c>
      <c r="J109" s="47">
        <v>45292</v>
      </c>
      <c r="K109" s="47">
        <v>45505</v>
      </c>
      <c r="L109" s="16" t="s">
        <v>47</v>
      </c>
      <c r="M109" s="16" t="s">
        <v>364</v>
      </c>
      <c r="N109" s="43" t="s">
        <v>621</v>
      </c>
      <c r="O109" s="16" t="s">
        <v>622</v>
      </c>
      <c r="P109" s="16">
        <v>30</v>
      </c>
      <c r="Q109" s="16">
        <v>20</v>
      </c>
      <c r="R109" s="16">
        <v>10</v>
      </c>
      <c r="S109" s="43" t="s">
        <v>623</v>
      </c>
    </row>
    <row r="110" s="3" customFormat="1" ht="61" customHeight="1" spans="1:19">
      <c r="A110" s="19"/>
      <c r="B110" s="16" t="s">
        <v>624</v>
      </c>
      <c r="C110" s="16"/>
      <c r="D110" s="16"/>
      <c r="E110" s="16"/>
      <c r="F110" s="16"/>
      <c r="G110" s="19"/>
      <c r="H110" s="16"/>
      <c r="I110" s="16"/>
      <c r="J110" s="87"/>
      <c r="K110" s="87"/>
      <c r="L110" s="16"/>
      <c r="M110" s="16"/>
      <c r="N110" s="43"/>
      <c r="O110" s="88"/>
      <c r="P110" s="46">
        <f>SUM(P111:P113)</f>
        <v>50</v>
      </c>
      <c r="Q110" s="46">
        <f>SUM(Q111:Q113)</f>
        <v>50</v>
      </c>
      <c r="R110" s="46"/>
      <c r="S110" s="80"/>
    </row>
    <row r="111" s="3" customFormat="1" ht="76" customHeight="1" spans="1:19">
      <c r="A111" s="3">
        <v>85</v>
      </c>
      <c r="B111" s="16" t="s">
        <v>518</v>
      </c>
      <c r="C111" s="16" t="s">
        <v>519</v>
      </c>
      <c r="D111" s="16" t="s">
        <v>15</v>
      </c>
      <c r="E111" s="16" t="s">
        <v>34</v>
      </c>
      <c r="F111" s="16" t="s">
        <v>625</v>
      </c>
      <c r="G111" s="25" t="s">
        <v>626</v>
      </c>
      <c r="H111" s="25" t="s">
        <v>627</v>
      </c>
      <c r="I111" s="25" t="s">
        <v>628</v>
      </c>
      <c r="J111" s="47">
        <v>45383</v>
      </c>
      <c r="K111" s="47">
        <v>45505</v>
      </c>
      <c r="L111" s="16" t="s">
        <v>629</v>
      </c>
      <c r="M111" s="16" t="s">
        <v>466</v>
      </c>
      <c r="N111" s="43" t="s">
        <v>630</v>
      </c>
      <c r="O111" s="16" t="s">
        <v>274</v>
      </c>
      <c r="P111" s="46">
        <v>10</v>
      </c>
      <c r="Q111" s="46">
        <v>10</v>
      </c>
      <c r="R111" s="19">
        <v>0</v>
      </c>
      <c r="S111" s="43" t="s">
        <v>631</v>
      </c>
    </row>
    <row r="112" s="3" customFormat="1" ht="93" customHeight="1" spans="1:19">
      <c r="A112" s="19">
        <v>86</v>
      </c>
      <c r="B112" s="16" t="s">
        <v>518</v>
      </c>
      <c r="C112" s="16" t="s">
        <v>519</v>
      </c>
      <c r="D112" s="16" t="s">
        <v>15</v>
      </c>
      <c r="E112" s="16" t="s">
        <v>43</v>
      </c>
      <c r="F112" s="16" t="s">
        <v>632</v>
      </c>
      <c r="G112" s="25" t="s">
        <v>633</v>
      </c>
      <c r="H112" s="16" t="s">
        <v>634</v>
      </c>
      <c r="I112" s="47" t="s">
        <v>103</v>
      </c>
      <c r="J112" s="47">
        <v>45306</v>
      </c>
      <c r="K112" s="47">
        <v>45627</v>
      </c>
      <c r="L112" s="16" t="s">
        <v>629</v>
      </c>
      <c r="M112" s="16" t="s">
        <v>337</v>
      </c>
      <c r="N112" s="43" t="s">
        <v>635</v>
      </c>
      <c r="O112" s="19" t="s">
        <v>339</v>
      </c>
      <c r="P112" s="46">
        <v>30</v>
      </c>
      <c r="Q112" s="46">
        <v>30</v>
      </c>
      <c r="R112" s="77"/>
      <c r="S112" s="43" t="s">
        <v>636</v>
      </c>
    </row>
    <row r="113" s="3" customFormat="1" ht="119" customHeight="1" spans="1:19">
      <c r="A113" s="19">
        <v>87</v>
      </c>
      <c r="B113" s="16" t="s">
        <v>518</v>
      </c>
      <c r="C113" s="16" t="s">
        <v>519</v>
      </c>
      <c r="D113" s="16" t="s">
        <v>15</v>
      </c>
      <c r="E113" s="16" t="s">
        <v>21</v>
      </c>
      <c r="F113" s="16" t="s">
        <v>637</v>
      </c>
      <c r="G113" s="25" t="s">
        <v>638</v>
      </c>
      <c r="H113" s="16" t="s">
        <v>639</v>
      </c>
      <c r="I113" s="16" t="s">
        <v>103</v>
      </c>
      <c r="J113" s="47">
        <v>45292</v>
      </c>
      <c r="K113" s="47">
        <v>45444</v>
      </c>
      <c r="L113" s="16" t="s">
        <v>629</v>
      </c>
      <c r="M113" s="16" t="s">
        <v>211</v>
      </c>
      <c r="N113" s="43" t="s">
        <v>640</v>
      </c>
      <c r="O113" s="16" t="s">
        <v>641</v>
      </c>
      <c r="P113" s="39">
        <f>Q113+R113</f>
        <v>10</v>
      </c>
      <c r="Q113" s="39">
        <v>10</v>
      </c>
      <c r="R113" s="77"/>
      <c r="S113" s="43" t="s">
        <v>642</v>
      </c>
    </row>
    <row r="114" s="3" customFormat="1" ht="37.6" customHeight="1" spans="1:19">
      <c r="A114" s="19"/>
      <c r="B114" s="16" t="s">
        <v>643</v>
      </c>
      <c r="C114" s="16"/>
      <c r="D114" s="16"/>
      <c r="E114" s="16"/>
      <c r="F114" s="16"/>
      <c r="G114" s="19"/>
      <c r="H114" s="16"/>
      <c r="I114" s="16"/>
      <c r="J114" s="21"/>
      <c r="K114" s="21"/>
      <c r="L114" s="16"/>
      <c r="M114" s="16"/>
      <c r="N114" s="43"/>
      <c r="O114" s="16"/>
      <c r="P114" s="39">
        <f>SUM(P115:P128)</f>
        <v>436</v>
      </c>
      <c r="Q114" s="39">
        <f>SUM(Q115:Q128)</f>
        <v>436</v>
      </c>
      <c r="R114" s="39"/>
      <c r="S114" s="43"/>
    </row>
    <row r="115" s="3" customFormat="1" ht="82" customHeight="1" spans="1:19">
      <c r="A115" s="19">
        <v>88</v>
      </c>
      <c r="B115" s="16" t="s">
        <v>518</v>
      </c>
      <c r="C115" s="16" t="s">
        <v>16</v>
      </c>
      <c r="D115" s="16" t="s">
        <v>644</v>
      </c>
      <c r="E115" s="16" t="s">
        <v>21</v>
      </c>
      <c r="F115" s="16" t="s">
        <v>208</v>
      </c>
      <c r="G115" s="25" t="s">
        <v>645</v>
      </c>
      <c r="H115" s="16" t="s">
        <v>646</v>
      </c>
      <c r="I115" s="16" t="s">
        <v>103</v>
      </c>
      <c r="J115" s="47">
        <v>45292</v>
      </c>
      <c r="K115" s="47">
        <v>45627</v>
      </c>
      <c r="L115" s="16" t="s">
        <v>47</v>
      </c>
      <c r="M115" s="16" t="s">
        <v>211</v>
      </c>
      <c r="N115" s="43" t="s">
        <v>647</v>
      </c>
      <c r="O115" s="19" t="s">
        <v>648</v>
      </c>
      <c r="P115" s="39">
        <v>9</v>
      </c>
      <c r="Q115" s="39">
        <v>9</v>
      </c>
      <c r="R115" s="16"/>
      <c r="S115" s="43" t="s">
        <v>649</v>
      </c>
    </row>
    <row r="116" s="3" customFormat="1" ht="90" customHeight="1" spans="1:19">
      <c r="A116" s="19">
        <v>89</v>
      </c>
      <c r="B116" s="16" t="s">
        <v>518</v>
      </c>
      <c r="C116" s="16" t="s">
        <v>16</v>
      </c>
      <c r="D116" s="16" t="s">
        <v>644</v>
      </c>
      <c r="E116" s="16" t="s">
        <v>150</v>
      </c>
      <c r="F116" s="16" t="s">
        <v>650</v>
      </c>
      <c r="G116" s="25" t="s">
        <v>651</v>
      </c>
      <c r="H116" s="16" t="s">
        <v>652</v>
      </c>
      <c r="I116" s="16" t="s">
        <v>103</v>
      </c>
      <c r="J116" s="49" t="s">
        <v>272</v>
      </c>
      <c r="K116" s="49" t="s">
        <v>154</v>
      </c>
      <c r="L116" s="16" t="s">
        <v>47</v>
      </c>
      <c r="M116" s="16" t="s">
        <v>156</v>
      </c>
      <c r="N116" s="43" t="s">
        <v>653</v>
      </c>
      <c r="O116" s="16" t="s">
        <v>654</v>
      </c>
      <c r="P116" s="39">
        <v>28</v>
      </c>
      <c r="Q116" s="39">
        <v>28</v>
      </c>
      <c r="R116" s="16"/>
      <c r="S116" s="43" t="s">
        <v>655</v>
      </c>
    </row>
    <row r="117" s="3" customFormat="1" ht="56.25" spans="1:19">
      <c r="A117" s="19">
        <v>90</v>
      </c>
      <c r="B117" s="16" t="s">
        <v>518</v>
      </c>
      <c r="C117" s="16" t="s">
        <v>16</v>
      </c>
      <c r="D117" s="16" t="s">
        <v>644</v>
      </c>
      <c r="E117" s="16" t="s">
        <v>150</v>
      </c>
      <c r="F117" s="16" t="s">
        <v>650</v>
      </c>
      <c r="G117" s="25" t="s">
        <v>656</v>
      </c>
      <c r="H117" s="16" t="s">
        <v>657</v>
      </c>
      <c r="I117" s="16" t="s">
        <v>103</v>
      </c>
      <c r="J117" s="49" t="s">
        <v>272</v>
      </c>
      <c r="K117" s="49" t="s">
        <v>154</v>
      </c>
      <c r="L117" s="16" t="s">
        <v>47</v>
      </c>
      <c r="M117" s="16" t="s">
        <v>156</v>
      </c>
      <c r="N117" s="43" t="s">
        <v>658</v>
      </c>
      <c r="O117" s="16" t="s">
        <v>659</v>
      </c>
      <c r="P117" s="39">
        <v>49</v>
      </c>
      <c r="Q117" s="39">
        <v>49</v>
      </c>
      <c r="R117" s="16"/>
      <c r="S117" s="43" t="s">
        <v>660</v>
      </c>
    </row>
    <row r="118" s="3" customFormat="1" ht="67" customHeight="1" spans="1:19">
      <c r="A118" s="19">
        <v>91</v>
      </c>
      <c r="B118" s="16" t="s">
        <v>518</v>
      </c>
      <c r="C118" s="16" t="s">
        <v>16</v>
      </c>
      <c r="D118" s="16" t="s">
        <v>644</v>
      </c>
      <c r="E118" s="16" t="s">
        <v>188</v>
      </c>
      <c r="F118" s="16" t="s">
        <v>661</v>
      </c>
      <c r="G118" s="25" t="s">
        <v>662</v>
      </c>
      <c r="H118" s="16" t="s">
        <v>663</v>
      </c>
      <c r="I118" s="16" t="s">
        <v>103</v>
      </c>
      <c r="J118" s="49" t="s">
        <v>272</v>
      </c>
      <c r="K118" s="49" t="s">
        <v>192</v>
      </c>
      <c r="L118" s="16" t="s">
        <v>47</v>
      </c>
      <c r="M118" s="16" t="s">
        <v>194</v>
      </c>
      <c r="N118" s="43" t="s">
        <v>664</v>
      </c>
      <c r="O118" s="16" t="s">
        <v>665</v>
      </c>
      <c r="P118" s="39">
        <v>30</v>
      </c>
      <c r="Q118" s="39">
        <v>30</v>
      </c>
      <c r="R118" s="16"/>
      <c r="S118" s="43" t="s">
        <v>666</v>
      </c>
    </row>
    <row r="119" s="3" customFormat="1" ht="59" customHeight="1" spans="1:19">
      <c r="A119" s="19">
        <v>92</v>
      </c>
      <c r="B119" s="16" t="s">
        <v>518</v>
      </c>
      <c r="C119" s="16" t="s">
        <v>16</v>
      </c>
      <c r="D119" s="16" t="s">
        <v>644</v>
      </c>
      <c r="E119" s="16" t="s">
        <v>188</v>
      </c>
      <c r="F119" s="16" t="s">
        <v>189</v>
      </c>
      <c r="G119" s="25" t="s">
        <v>667</v>
      </c>
      <c r="H119" s="16" t="s">
        <v>668</v>
      </c>
      <c r="I119" s="16" t="s">
        <v>103</v>
      </c>
      <c r="J119" s="49" t="s">
        <v>272</v>
      </c>
      <c r="K119" s="49" t="s">
        <v>192</v>
      </c>
      <c r="L119" s="16" t="s">
        <v>47</v>
      </c>
      <c r="M119" s="16" t="s">
        <v>194</v>
      </c>
      <c r="N119" s="43" t="s">
        <v>669</v>
      </c>
      <c r="O119" s="16" t="s">
        <v>358</v>
      </c>
      <c r="P119" s="39">
        <v>10</v>
      </c>
      <c r="Q119" s="39">
        <v>10</v>
      </c>
      <c r="R119" s="16"/>
      <c r="S119" s="43" t="s">
        <v>670</v>
      </c>
    </row>
    <row r="120" s="3" customFormat="1" ht="115" customHeight="1" spans="1:19">
      <c r="A120" s="19">
        <v>93</v>
      </c>
      <c r="B120" s="16" t="s">
        <v>518</v>
      </c>
      <c r="C120" s="16" t="s">
        <v>16</v>
      </c>
      <c r="D120" s="16" t="s">
        <v>644</v>
      </c>
      <c r="E120" s="16" t="s">
        <v>38</v>
      </c>
      <c r="F120" s="16" t="s">
        <v>671</v>
      </c>
      <c r="G120" s="31" t="s">
        <v>672</v>
      </c>
      <c r="H120" s="16" t="s">
        <v>673</v>
      </c>
      <c r="I120" s="16" t="s">
        <v>309</v>
      </c>
      <c r="J120" s="47">
        <v>45261</v>
      </c>
      <c r="K120" s="47">
        <v>45444</v>
      </c>
      <c r="L120" s="16" t="s">
        <v>47</v>
      </c>
      <c r="M120" s="16" t="s">
        <v>164</v>
      </c>
      <c r="N120" s="43" t="s">
        <v>674</v>
      </c>
      <c r="O120" s="16" t="s">
        <v>675</v>
      </c>
      <c r="P120" s="39">
        <v>18.5</v>
      </c>
      <c r="Q120" s="39">
        <v>18.5</v>
      </c>
      <c r="R120" s="16"/>
      <c r="S120" s="43" t="s">
        <v>676</v>
      </c>
    </row>
    <row r="121" s="3" customFormat="1" ht="103.85" customHeight="1" spans="1:19">
      <c r="A121" s="19">
        <v>94</v>
      </c>
      <c r="B121" s="16" t="s">
        <v>518</v>
      </c>
      <c r="C121" s="16" t="s">
        <v>16</v>
      </c>
      <c r="D121" s="16" t="s">
        <v>677</v>
      </c>
      <c r="E121" s="16" t="s">
        <v>38</v>
      </c>
      <c r="F121" s="16" t="s">
        <v>678</v>
      </c>
      <c r="G121" s="31" t="s">
        <v>679</v>
      </c>
      <c r="H121" s="16" t="s">
        <v>680</v>
      </c>
      <c r="I121" s="16" t="s">
        <v>103</v>
      </c>
      <c r="J121" s="47">
        <v>45261</v>
      </c>
      <c r="K121" s="47">
        <v>45444</v>
      </c>
      <c r="L121" s="16" t="s">
        <v>47</v>
      </c>
      <c r="M121" s="16" t="s">
        <v>164</v>
      </c>
      <c r="N121" s="43" t="s">
        <v>681</v>
      </c>
      <c r="O121" s="16" t="s">
        <v>682</v>
      </c>
      <c r="P121" s="39">
        <v>12</v>
      </c>
      <c r="Q121" s="39">
        <v>12</v>
      </c>
      <c r="R121" s="16"/>
      <c r="S121" s="43" t="s">
        <v>683</v>
      </c>
    </row>
    <row r="122" s="3" customFormat="1" ht="67.5" spans="1:19">
      <c r="A122" s="19">
        <v>95</v>
      </c>
      <c r="B122" s="16" t="s">
        <v>518</v>
      </c>
      <c r="C122" s="16" t="s">
        <v>16</v>
      </c>
      <c r="D122" s="16" t="s">
        <v>644</v>
      </c>
      <c r="E122" s="16" t="s">
        <v>295</v>
      </c>
      <c r="F122" s="16" t="s">
        <v>296</v>
      </c>
      <c r="G122" s="25" t="s">
        <v>684</v>
      </c>
      <c r="H122" s="16" t="s">
        <v>685</v>
      </c>
      <c r="I122" s="16" t="s">
        <v>686</v>
      </c>
      <c r="J122" s="47">
        <v>45292</v>
      </c>
      <c r="K122" s="47">
        <v>41852</v>
      </c>
      <c r="L122" s="16" t="s">
        <v>47</v>
      </c>
      <c r="M122" s="16" t="s">
        <v>295</v>
      </c>
      <c r="N122" s="55" t="s">
        <v>687</v>
      </c>
      <c r="O122" s="39" t="s">
        <v>688</v>
      </c>
      <c r="P122" s="39">
        <v>17.5</v>
      </c>
      <c r="Q122" s="39">
        <v>17.5</v>
      </c>
      <c r="R122" s="16"/>
      <c r="S122" s="43" t="s">
        <v>689</v>
      </c>
    </row>
    <row r="123" s="3" customFormat="1" ht="90" spans="1:19">
      <c r="A123" s="19">
        <v>96</v>
      </c>
      <c r="B123" s="27" t="s">
        <v>518</v>
      </c>
      <c r="C123" s="16" t="s">
        <v>16</v>
      </c>
      <c r="D123" s="16" t="s">
        <v>644</v>
      </c>
      <c r="E123" s="27" t="s">
        <v>44</v>
      </c>
      <c r="F123" s="16" t="s">
        <v>179</v>
      </c>
      <c r="G123" s="25" t="s">
        <v>690</v>
      </c>
      <c r="H123" s="16" t="s">
        <v>691</v>
      </c>
      <c r="I123" s="16" t="s">
        <v>103</v>
      </c>
      <c r="J123" s="49" t="s">
        <v>182</v>
      </c>
      <c r="K123" s="49" t="s">
        <v>183</v>
      </c>
      <c r="L123" s="16" t="s">
        <v>47</v>
      </c>
      <c r="M123" s="16" t="s">
        <v>184</v>
      </c>
      <c r="N123" s="43" t="s">
        <v>692</v>
      </c>
      <c r="O123" s="16" t="s">
        <v>693</v>
      </c>
      <c r="P123" s="39">
        <v>30</v>
      </c>
      <c r="Q123" s="39">
        <v>30</v>
      </c>
      <c r="R123" s="16"/>
      <c r="S123" s="76" t="s">
        <v>694</v>
      </c>
    </row>
    <row r="124" s="3" customFormat="1" ht="56.25" spans="1:19">
      <c r="A124" s="19">
        <v>97</v>
      </c>
      <c r="B124" s="16" t="s">
        <v>518</v>
      </c>
      <c r="C124" s="16" t="s">
        <v>16</v>
      </c>
      <c r="D124" s="16" t="s">
        <v>695</v>
      </c>
      <c r="E124" s="49" t="s">
        <v>45</v>
      </c>
      <c r="F124" s="49" t="s">
        <v>696</v>
      </c>
      <c r="G124" s="25" t="s">
        <v>697</v>
      </c>
      <c r="H124" s="49" t="s">
        <v>698</v>
      </c>
      <c r="I124" s="49" t="s">
        <v>103</v>
      </c>
      <c r="J124" s="85" t="s">
        <v>272</v>
      </c>
      <c r="K124" s="85" t="s">
        <v>545</v>
      </c>
      <c r="L124" s="16" t="s">
        <v>47</v>
      </c>
      <c r="M124" s="49" t="s">
        <v>351</v>
      </c>
      <c r="N124" s="62" t="s">
        <v>699</v>
      </c>
      <c r="O124" s="49" t="s">
        <v>700</v>
      </c>
      <c r="P124" s="39">
        <v>10</v>
      </c>
      <c r="Q124" s="39">
        <v>10</v>
      </c>
      <c r="R124" s="16"/>
      <c r="S124" s="43" t="s">
        <v>701</v>
      </c>
    </row>
    <row r="125" s="3" customFormat="1" ht="56.25" spans="1:19">
      <c r="A125" s="19">
        <v>98</v>
      </c>
      <c r="B125" s="16" t="s">
        <v>518</v>
      </c>
      <c r="C125" s="16" t="s">
        <v>16</v>
      </c>
      <c r="D125" s="16" t="s">
        <v>695</v>
      </c>
      <c r="E125" s="49" t="s">
        <v>45</v>
      </c>
      <c r="F125" s="49" t="s">
        <v>702</v>
      </c>
      <c r="G125" s="25" t="s">
        <v>703</v>
      </c>
      <c r="H125" s="49" t="s">
        <v>704</v>
      </c>
      <c r="I125" s="49" t="s">
        <v>103</v>
      </c>
      <c r="J125" s="85" t="s">
        <v>272</v>
      </c>
      <c r="K125" s="85" t="s">
        <v>545</v>
      </c>
      <c r="L125" s="16" t="s">
        <v>47</v>
      </c>
      <c r="M125" s="49" t="s">
        <v>351</v>
      </c>
      <c r="N125" s="62" t="s">
        <v>705</v>
      </c>
      <c r="O125" s="49" t="s">
        <v>700</v>
      </c>
      <c r="P125" s="39">
        <v>10</v>
      </c>
      <c r="Q125" s="39">
        <v>10</v>
      </c>
      <c r="R125" s="16"/>
      <c r="S125" s="43" t="s">
        <v>706</v>
      </c>
    </row>
    <row r="126" s="3" customFormat="1" ht="56.25" spans="1:19">
      <c r="A126" s="19">
        <v>99</v>
      </c>
      <c r="B126" s="16" t="s">
        <v>518</v>
      </c>
      <c r="C126" s="16" t="s">
        <v>16</v>
      </c>
      <c r="D126" s="16" t="s">
        <v>695</v>
      </c>
      <c r="E126" s="49" t="s">
        <v>45</v>
      </c>
      <c r="F126" s="49" t="s">
        <v>707</v>
      </c>
      <c r="G126" s="25" t="s">
        <v>708</v>
      </c>
      <c r="H126" s="49" t="s">
        <v>709</v>
      </c>
      <c r="I126" s="49" t="s">
        <v>103</v>
      </c>
      <c r="J126" s="85" t="s">
        <v>272</v>
      </c>
      <c r="K126" s="85" t="s">
        <v>545</v>
      </c>
      <c r="L126" s="16" t="s">
        <v>47</v>
      </c>
      <c r="M126" s="49" t="s">
        <v>351</v>
      </c>
      <c r="N126" s="62" t="s">
        <v>710</v>
      </c>
      <c r="O126" s="49" t="s">
        <v>700</v>
      </c>
      <c r="P126" s="39">
        <v>10</v>
      </c>
      <c r="Q126" s="39">
        <v>10</v>
      </c>
      <c r="R126" s="16"/>
      <c r="S126" s="43" t="s">
        <v>711</v>
      </c>
    </row>
    <row r="127" s="3" customFormat="1" ht="92" customHeight="1" spans="1:19">
      <c r="A127" s="19">
        <v>100</v>
      </c>
      <c r="B127" s="16" t="s">
        <v>518</v>
      </c>
      <c r="C127" s="16" t="s">
        <v>16</v>
      </c>
      <c r="D127" s="16" t="s">
        <v>712</v>
      </c>
      <c r="E127" s="16" t="s">
        <v>713</v>
      </c>
      <c r="F127" s="16" t="s">
        <v>714</v>
      </c>
      <c r="G127" s="24" t="s">
        <v>715</v>
      </c>
      <c r="H127" s="16" t="s">
        <v>716</v>
      </c>
      <c r="I127" s="16" t="s">
        <v>103</v>
      </c>
      <c r="J127" s="44">
        <v>45292</v>
      </c>
      <c r="K127" s="44">
        <v>45627</v>
      </c>
      <c r="L127" s="16" t="s">
        <v>50</v>
      </c>
      <c r="M127" s="16" t="s">
        <v>49</v>
      </c>
      <c r="N127" s="43" t="s">
        <v>717</v>
      </c>
      <c r="O127" s="33" t="s">
        <v>718</v>
      </c>
      <c r="P127" s="39">
        <v>172</v>
      </c>
      <c r="Q127" s="39">
        <v>172</v>
      </c>
      <c r="R127" s="39"/>
      <c r="S127" s="43" t="s">
        <v>719</v>
      </c>
    </row>
    <row r="128" s="3" customFormat="1" ht="81" customHeight="1" spans="1:19">
      <c r="A128" s="19">
        <v>101</v>
      </c>
      <c r="B128" s="16" t="s">
        <v>518</v>
      </c>
      <c r="C128" s="16" t="s">
        <v>16</v>
      </c>
      <c r="D128" s="16" t="s">
        <v>644</v>
      </c>
      <c r="E128" s="16" t="s">
        <v>33</v>
      </c>
      <c r="F128" s="16" t="s">
        <v>536</v>
      </c>
      <c r="G128" s="25" t="s">
        <v>720</v>
      </c>
      <c r="H128" s="16" t="s">
        <v>721</v>
      </c>
      <c r="I128" s="16" t="s">
        <v>329</v>
      </c>
      <c r="J128" s="61">
        <v>45261</v>
      </c>
      <c r="K128" s="47">
        <v>45383</v>
      </c>
      <c r="L128" s="16" t="s">
        <v>163</v>
      </c>
      <c r="M128" s="16" t="s">
        <v>364</v>
      </c>
      <c r="N128" s="43" t="s">
        <v>722</v>
      </c>
      <c r="O128" s="16" t="s">
        <v>293</v>
      </c>
      <c r="P128" s="39">
        <v>30</v>
      </c>
      <c r="Q128" s="39">
        <v>30</v>
      </c>
      <c r="R128" s="16"/>
      <c r="S128" s="43" t="s">
        <v>723</v>
      </c>
    </row>
    <row r="129" s="3" customFormat="1" ht="49.7" customHeight="1" spans="1:19">
      <c r="A129" s="19"/>
      <c r="B129" s="36" t="s">
        <v>724</v>
      </c>
      <c r="C129" s="16"/>
      <c r="D129" s="16"/>
      <c r="E129" s="16"/>
      <c r="F129" s="16"/>
      <c r="G129" s="24"/>
      <c r="H129" s="16"/>
      <c r="I129" s="16"/>
      <c r="J129" s="44"/>
      <c r="K129" s="44"/>
      <c r="L129" s="16"/>
      <c r="M129" s="16"/>
      <c r="N129" s="43"/>
      <c r="O129" s="39"/>
      <c r="P129" s="39">
        <f>SUM(P130:P137)</f>
        <v>117</v>
      </c>
      <c r="Q129" s="39">
        <f>SUM(Q130:Q137)</f>
        <v>117</v>
      </c>
      <c r="R129" s="39"/>
      <c r="S129" s="43"/>
    </row>
    <row r="130" s="3" customFormat="1" ht="100" customHeight="1" spans="1:19">
      <c r="A130" s="19">
        <v>102</v>
      </c>
      <c r="B130" s="16" t="s">
        <v>18</v>
      </c>
      <c r="C130" s="16" t="s">
        <v>18</v>
      </c>
      <c r="D130" s="16" t="s">
        <v>725</v>
      </c>
      <c r="E130" s="16" t="s">
        <v>29</v>
      </c>
      <c r="F130" s="16" t="s">
        <v>726</v>
      </c>
      <c r="G130" s="25" t="s">
        <v>727</v>
      </c>
      <c r="H130" s="16" t="s">
        <v>728</v>
      </c>
      <c r="I130" s="16" t="s">
        <v>103</v>
      </c>
      <c r="J130" s="49" t="s">
        <v>545</v>
      </c>
      <c r="K130" s="49" t="s">
        <v>183</v>
      </c>
      <c r="L130" s="16" t="s">
        <v>163</v>
      </c>
      <c r="M130" s="16" t="s">
        <v>174</v>
      </c>
      <c r="N130" s="43" t="s">
        <v>729</v>
      </c>
      <c r="O130" s="16" t="s">
        <v>358</v>
      </c>
      <c r="P130" s="39">
        <v>10</v>
      </c>
      <c r="Q130" s="39">
        <v>10</v>
      </c>
      <c r="R130" s="16"/>
      <c r="S130" s="43" t="s">
        <v>730</v>
      </c>
    </row>
    <row r="131" s="3" customFormat="1" ht="111" customHeight="1" spans="1:19">
      <c r="A131" s="19">
        <v>103</v>
      </c>
      <c r="B131" s="16" t="s">
        <v>18</v>
      </c>
      <c r="C131" s="16" t="s">
        <v>18</v>
      </c>
      <c r="D131" s="16" t="s">
        <v>725</v>
      </c>
      <c r="E131" s="16" t="s">
        <v>22</v>
      </c>
      <c r="F131" s="16" t="s">
        <v>731</v>
      </c>
      <c r="G131" s="25" t="s">
        <v>732</v>
      </c>
      <c r="H131" s="16" t="s">
        <v>733</v>
      </c>
      <c r="I131" s="16" t="s">
        <v>103</v>
      </c>
      <c r="J131" s="47">
        <v>45292</v>
      </c>
      <c r="K131" s="47">
        <v>45352</v>
      </c>
      <c r="L131" s="16" t="s">
        <v>163</v>
      </c>
      <c r="M131" s="16" t="s">
        <v>413</v>
      </c>
      <c r="N131" s="43" t="s">
        <v>734</v>
      </c>
      <c r="O131" s="16" t="s">
        <v>735</v>
      </c>
      <c r="P131" s="39">
        <v>10</v>
      </c>
      <c r="Q131" s="39">
        <v>10</v>
      </c>
      <c r="R131" s="77"/>
      <c r="S131" s="43" t="s">
        <v>736</v>
      </c>
    </row>
    <row r="132" s="3" customFormat="1" ht="67.5" spans="1:19">
      <c r="A132" s="19">
        <v>104</v>
      </c>
      <c r="B132" s="16" t="s">
        <v>18</v>
      </c>
      <c r="C132" s="16" t="s">
        <v>18</v>
      </c>
      <c r="D132" s="16" t="s">
        <v>725</v>
      </c>
      <c r="E132" s="16" t="s">
        <v>31</v>
      </c>
      <c r="F132" s="16" t="s">
        <v>140</v>
      </c>
      <c r="G132" s="25" t="s">
        <v>737</v>
      </c>
      <c r="H132" s="16" t="s">
        <v>738</v>
      </c>
      <c r="I132" s="16" t="s">
        <v>103</v>
      </c>
      <c r="J132" s="47">
        <v>45323</v>
      </c>
      <c r="K132" s="47">
        <v>45566</v>
      </c>
      <c r="L132" s="16" t="s">
        <v>163</v>
      </c>
      <c r="M132" s="16" t="s">
        <v>143</v>
      </c>
      <c r="N132" s="43" t="s">
        <v>739</v>
      </c>
      <c r="O132" s="16" t="s">
        <v>740</v>
      </c>
      <c r="P132" s="39">
        <v>10</v>
      </c>
      <c r="Q132" s="39">
        <v>10</v>
      </c>
      <c r="R132" s="16"/>
      <c r="S132" s="43" t="s">
        <v>741</v>
      </c>
    </row>
    <row r="133" s="3" customFormat="1" ht="113" customHeight="1" spans="1:19">
      <c r="A133" s="19">
        <v>105</v>
      </c>
      <c r="B133" s="16" t="s">
        <v>18</v>
      </c>
      <c r="C133" s="16" t="s">
        <v>18</v>
      </c>
      <c r="D133" s="16" t="s">
        <v>725</v>
      </c>
      <c r="E133" s="16" t="s">
        <v>34</v>
      </c>
      <c r="F133" s="16" t="s">
        <v>742</v>
      </c>
      <c r="G133" s="25" t="s">
        <v>743</v>
      </c>
      <c r="H133" s="16" t="s">
        <v>744</v>
      </c>
      <c r="I133" s="16" t="s">
        <v>745</v>
      </c>
      <c r="J133" s="47">
        <v>45261</v>
      </c>
      <c r="K133" s="47">
        <v>45444</v>
      </c>
      <c r="L133" s="16" t="s">
        <v>163</v>
      </c>
      <c r="M133" s="16" t="s">
        <v>466</v>
      </c>
      <c r="N133" s="43" t="s">
        <v>746</v>
      </c>
      <c r="O133" s="16" t="s">
        <v>735</v>
      </c>
      <c r="P133" s="39">
        <v>10</v>
      </c>
      <c r="Q133" s="39">
        <v>10</v>
      </c>
      <c r="R133" s="16"/>
      <c r="S133" s="43" t="s">
        <v>747</v>
      </c>
    </row>
    <row r="134" s="3" customFormat="1" ht="92" customHeight="1" spans="1:19">
      <c r="A134" s="19">
        <v>106</v>
      </c>
      <c r="B134" s="16" t="s">
        <v>18</v>
      </c>
      <c r="C134" s="16" t="s">
        <v>18</v>
      </c>
      <c r="D134" s="16" t="s">
        <v>725</v>
      </c>
      <c r="E134" s="16" t="s">
        <v>37</v>
      </c>
      <c r="F134" s="16" t="s">
        <v>748</v>
      </c>
      <c r="G134" s="25" t="s">
        <v>749</v>
      </c>
      <c r="H134" s="16" t="s">
        <v>750</v>
      </c>
      <c r="I134" s="16" t="s">
        <v>103</v>
      </c>
      <c r="J134" s="53" t="s">
        <v>182</v>
      </c>
      <c r="K134" s="53">
        <v>45505</v>
      </c>
      <c r="L134" s="16" t="s">
        <v>163</v>
      </c>
      <c r="M134" s="16" t="s">
        <v>284</v>
      </c>
      <c r="N134" s="43" t="s">
        <v>751</v>
      </c>
      <c r="O134" s="16" t="s">
        <v>752</v>
      </c>
      <c r="P134" s="39">
        <v>10</v>
      </c>
      <c r="Q134" s="39">
        <v>10</v>
      </c>
      <c r="R134" s="77"/>
      <c r="S134" s="43" t="s">
        <v>753</v>
      </c>
    </row>
    <row r="135" s="3" customFormat="1" ht="67.5" spans="1:19">
      <c r="A135" s="19">
        <v>107</v>
      </c>
      <c r="B135" s="16" t="s">
        <v>18</v>
      </c>
      <c r="C135" s="16" t="s">
        <v>18</v>
      </c>
      <c r="D135" s="16" t="s">
        <v>725</v>
      </c>
      <c r="E135" s="16" t="s">
        <v>30</v>
      </c>
      <c r="F135" s="16" t="s">
        <v>754</v>
      </c>
      <c r="G135" s="16" t="s">
        <v>755</v>
      </c>
      <c r="H135" s="16" t="s">
        <v>756</v>
      </c>
      <c r="I135" s="16" t="s">
        <v>103</v>
      </c>
      <c r="J135" s="47">
        <v>45292</v>
      </c>
      <c r="K135" s="47">
        <v>45627</v>
      </c>
      <c r="L135" s="16" t="s">
        <v>163</v>
      </c>
      <c r="M135" s="16" t="s">
        <v>258</v>
      </c>
      <c r="N135" s="43" t="s">
        <v>757</v>
      </c>
      <c r="O135" s="16" t="s">
        <v>267</v>
      </c>
      <c r="P135" s="39">
        <v>10</v>
      </c>
      <c r="Q135" s="39">
        <v>10</v>
      </c>
      <c r="R135" s="16">
        <v>0</v>
      </c>
      <c r="S135" s="78" t="s">
        <v>758</v>
      </c>
    </row>
    <row r="136" s="3" customFormat="1" ht="116" customHeight="1" spans="1:19">
      <c r="A136" s="19">
        <v>108</v>
      </c>
      <c r="B136" s="16" t="s">
        <v>18</v>
      </c>
      <c r="C136" s="16" t="s">
        <v>18</v>
      </c>
      <c r="D136" s="16" t="s">
        <v>725</v>
      </c>
      <c r="E136" s="16" t="s">
        <v>295</v>
      </c>
      <c r="F136" s="16" t="s">
        <v>759</v>
      </c>
      <c r="G136" s="25" t="s">
        <v>760</v>
      </c>
      <c r="H136" s="16" t="s">
        <v>761</v>
      </c>
      <c r="I136" s="16" t="s">
        <v>244</v>
      </c>
      <c r="J136" s="47">
        <v>45292</v>
      </c>
      <c r="K136" s="47">
        <v>41913</v>
      </c>
      <c r="L136" s="16" t="s">
        <v>163</v>
      </c>
      <c r="M136" s="16" t="s">
        <v>295</v>
      </c>
      <c r="N136" s="43" t="s">
        <v>762</v>
      </c>
      <c r="O136" s="39" t="s">
        <v>763</v>
      </c>
      <c r="P136" s="39">
        <v>30</v>
      </c>
      <c r="Q136" s="39">
        <v>30</v>
      </c>
      <c r="R136" s="16"/>
      <c r="S136" s="43" t="s">
        <v>764</v>
      </c>
    </row>
    <row r="137" s="3" customFormat="1" ht="107" customHeight="1" spans="1:19">
      <c r="A137" s="19">
        <v>109</v>
      </c>
      <c r="B137" s="16" t="s">
        <v>18</v>
      </c>
      <c r="C137" s="16" t="s">
        <v>18</v>
      </c>
      <c r="D137" s="16" t="s">
        <v>725</v>
      </c>
      <c r="E137" s="16" t="s">
        <v>295</v>
      </c>
      <c r="F137" s="16" t="s">
        <v>765</v>
      </c>
      <c r="G137" s="25" t="s">
        <v>766</v>
      </c>
      <c r="H137" s="16" t="s">
        <v>767</v>
      </c>
      <c r="I137" s="16" t="s">
        <v>244</v>
      </c>
      <c r="J137" s="47">
        <v>45292</v>
      </c>
      <c r="K137" s="47">
        <v>41913</v>
      </c>
      <c r="L137" s="16" t="s">
        <v>163</v>
      </c>
      <c r="M137" s="16" t="s">
        <v>295</v>
      </c>
      <c r="N137" s="86" t="s">
        <v>768</v>
      </c>
      <c r="O137" s="39" t="s">
        <v>769</v>
      </c>
      <c r="P137" s="39">
        <v>27</v>
      </c>
      <c r="Q137" s="39">
        <v>27</v>
      </c>
      <c r="R137" s="16"/>
      <c r="S137" s="43" t="s">
        <v>770</v>
      </c>
    </row>
    <row r="138" s="3" customFormat="1" ht="39" customHeight="1" spans="1:19">
      <c r="A138" s="19"/>
      <c r="B138" s="16" t="s">
        <v>771</v>
      </c>
      <c r="C138" s="16"/>
      <c r="D138" s="16"/>
      <c r="E138" s="16"/>
      <c r="F138" s="16"/>
      <c r="G138" s="19"/>
      <c r="H138" s="16"/>
      <c r="I138" s="16"/>
      <c r="J138" s="21"/>
      <c r="K138" s="21"/>
      <c r="L138" s="16"/>
      <c r="M138" s="16"/>
      <c r="N138" s="43"/>
      <c r="O138" s="16"/>
      <c r="P138" s="39">
        <f>+P139</f>
        <v>3600</v>
      </c>
      <c r="Q138" s="39">
        <v>1100</v>
      </c>
      <c r="R138" s="39"/>
      <c r="S138" s="43"/>
    </row>
    <row r="139" s="3" customFormat="1" ht="27" customHeight="1" spans="1:19">
      <c r="A139" s="19"/>
      <c r="B139" s="16" t="s">
        <v>772</v>
      </c>
      <c r="C139" s="16"/>
      <c r="D139" s="16"/>
      <c r="E139" s="16"/>
      <c r="F139" s="16"/>
      <c r="G139" s="19"/>
      <c r="H139" s="16"/>
      <c r="I139" s="16"/>
      <c r="J139" s="21"/>
      <c r="K139" s="21"/>
      <c r="L139" s="16"/>
      <c r="M139" s="16"/>
      <c r="N139" s="43"/>
      <c r="O139" s="16"/>
      <c r="P139" s="39">
        <f>SUM(P140)</f>
        <v>3600</v>
      </c>
      <c r="Q139" s="39">
        <v>1100</v>
      </c>
      <c r="R139" s="39"/>
      <c r="S139" s="43"/>
    </row>
    <row r="140" s="3" customFormat="1" ht="78" customHeight="1" spans="1:19">
      <c r="A140" s="19">
        <v>110</v>
      </c>
      <c r="B140" s="16" t="s">
        <v>773</v>
      </c>
      <c r="C140" s="16" t="s">
        <v>772</v>
      </c>
      <c r="D140" s="16" t="s">
        <v>774</v>
      </c>
      <c r="E140" s="16" t="s">
        <v>377</v>
      </c>
      <c r="F140" s="16" t="s">
        <v>378</v>
      </c>
      <c r="G140" s="24" t="s">
        <v>775</v>
      </c>
      <c r="H140" s="16" t="s">
        <v>776</v>
      </c>
      <c r="I140" s="16" t="s">
        <v>103</v>
      </c>
      <c r="J140" s="47">
        <v>45352</v>
      </c>
      <c r="K140" s="47">
        <v>45627</v>
      </c>
      <c r="L140" s="16" t="s">
        <v>50</v>
      </c>
      <c r="M140" s="16" t="s">
        <v>50</v>
      </c>
      <c r="N140" s="43" t="s">
        <v>777</v>
      </c>
      <c r="O140" s="16" t="s">
        <v>778</v>
      </c>
      <c r="P140" s="39">
        <v>3600</v>
      </c>
      <c r="Q140" s="39">
        <v>1100</v>
      </c>
      <c r="R140" s="16"/>
      <c r="S140" s="43" t="s">
        <v>779</v>
      </c>
    </row>
    <row r="141" s="1" customFormat="1" ht="27" customHeight="1" spans="1:19">
      <c r="A141" s="77"/>
      <c r="B141" s="19" t="s">
        <v>780</v>
      </c>
      <c r="C141" s="19"/>
      <c r="D141" s="16"/>
      <c r="E141" s="16"/>
      <c r="F141" s="16"/>
      <c r="G141" s="19"/>
      <c r="H141" s="19"/>
      <c r="I141" s="16"/>
      <c r="J141" s="21"/>
      <c r="K141" s="21"/>
      <c r="L141" s="16"/>
      <c r="M141" s="16"/>
      <c r="N141" s="55"/>
      <c r="O141" s="25"/>
      <c r="P141" s="46">
        <f>P142</f>
        <v>1550</v>
      </c>
      <c r="Q141" s="46">
        <f>Q142</f>
        <v>1100</v>
      </c>
      <c r="R141" s="46"/>
      <c r="S141" s="55"/>
    </row>
    <row r="142" s="1" customFormat="1" ht="46" customHeight="1" spans="1:19">
      <c r="A142" s="19"/>
      <c r="B142" s="16" t="s">
        <v>781</v>
      </c>
      <c r="C142" s="19"/>
      <c r="D142" s="16"/>
      <c r="E142" s="16"/>
      <c r="F142" s="16"/>
      <c r="G142" s="19"/>
      <c r="H142" s="19"/>
      <c r="I142" s="16"/>
      <c r="J142" s="21"/>
      <c r="K142" s="21"/>
      <c r="L142" s="16"/>
      <c r="M142" s="16"/>
      <c r="N142" s="55"/>
      <c r="O142" s="25"/>
      <c r="P142" s="60">
        <v>1550</v>
      </c>
      <c r="Q142" s="60">
        <v>1100</v>
      </c>
      <c r="R142" s="60"/>
      <c r="S142" s="55"/>
    </row>
    <row r="143" ht="58" customHeight="1" spans="1:19">
      <c r="A143" s="19">
        <v>111</v>
      </c>
      <c r="B143" s="16" t="s">
        <v>782</v>
      </c>
      <c r="C143" s="16" t="s">
        <v>782</v>
      </c>
      <c r="D143" s="16" t="s">
        <v>783</v>
      </c>
      <c r="E143" s="16" t="s">
        <v>784</v>
      </c>
      <c r="F143" s="16" t="s">
        <v>389</v>
      </c>
      <c r="G143" s="29" t="s">
        <v>785</v>
      </c>
      <c r="H143" s="16" t="s">
        <v>786</v>
      </c>
      <c r="I143" s="16" t="s">
        <v>103</v>
      </c>
      <c r="J143" s="47">
        <v>45386</v>
      </c>
      <c r="K143" s="47">
        <v>45600</v>
      </c>
      <c r="L143" s="16" t="s">
        <v>787</v>
      </c>
      <c r="M143" s="16" t="s">
        <v>784</v>
      </c>
      <c r="N143" s="91" t="s">
        <v>788</v>
      </c>
      <c r="O143" s="16" t="s">
        <v>789</v>
      </c>
      <c r="P143" s="60">
        <v>1550</v>
      </c>
      <c r="Q143" s="60">
        <v>1100</v>
      </c>
      <c r="R143" s="60"/>
      <c r="S143" s="84" t="s">
        <v>790</v>
      </c>
    </row>
  </sheetData>
  <mergeCells count="27">
    <mergeCell ref="A1:B1"/>
    <mergeCell ref="A2:S2"/>
    <mergeCell ref="K3:N3"/>
    <mergeCell ref="B4:D4"/>
    <mergeCell ref="J4:K4"/>
    <mergeCell ref="L4:M4"/>
    <mergeCell ref="P4:R4"/>
    <mergeCell ref="Q5:R5"/>
    <mergeCell ref="A4:A7"/>
    <mergeCell ref="B5:B7"/>
    <mergeCell ref="C5:C7"/>
    <mergeCell ref="D5:D7"/>
    <mergeCell ref="E4:E7"/>
    <mergeCell ref="F4:F7"/>
    <mergeCell ref="G4:G7"/>
    <mergeCell ref="H4:H7"/>
    <mergeCell ref="I4:I7"/>
    <mergeCell ref="J5:J7"/>
    <mergeCell ref="K5:K7"/>
    <mergeCell ref="L5:L7"/>
    <mergeCell ref="M5:M7"/>
    <mergeCell ref="N4:N7"/>
    <mergeCell ref="O4:O7"/>
    <mergeCell ref="P5:P7"/>
    <mergeCell ref="Q6:Q7"/>
    <mergeCell ref="R6:R7"/>
    <mergeCell ref="S4:S7"/>
  </mergeCells>
  <printOptions horizontalCentered="1"/>
  <pageMargins left="0.196527777777778" right="0.196527777777778" top="0.786805555555556" bottom="0.590277777777778" header="0.302777777777778" footer="0.472222222222222"/>
  <pageSetup paperSize="9" scale="89" fitToHeight="0" pageOrder="overThenDown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下拨汇总表</vt:lpstr>
      <vt:lpstr>资金计划汇总表</vt:lpstr>
      <vt:lpstr>项目明细表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和天下</cp:lastModifiedBy>
  <dcterms:created xsi:type="dcterms:W3CDTF">2022-11-11T16:50:00Z</dcterms:created>
  <dcterms:modified xsi:type="dcterms:W3CDTF">2024-03-01T06:29:18Z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false</vt:bool>
  </property>
  <property fmtid="{D5CDD505-2E9C-101B-9397-08002B2CF9AE}" pid="3" name="ICV">
    <vt:lpwstr>2EFCCF5459BC4357AB1D3BD9D03EE1F7_13</vt:lpwstr>
  </property>
  <property fmtid="{D5CDD505-2E9C-101B-9397-08002B2CF9AE}" pid="4" name="KSOProductBuildVer">
    <vt:lpwstr>2052-12.1.0.16388</vt:lpwstr>
  </property>
</Properties>
</file>